
<file path=[Content_Types].xml><?xml version="1.0" encoding="utf-8"?>
<Types xmlns="http://schemas.openxmlformats.org/package/2006/content-types">
  <Default Extension="tmp" ContentType="image/pn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35" windowWidth="20115" windowHeight="8010" activeTab="7"/>
  </bookViews>
  <sheets>
    <sheet name="TH1" sheetId="1" r:id="rId1"/>
    <sheet name="TH2" sheetId="5" r:id="rId2"/>
    <sheet name="TH3" sheetId="6" r:id="rId3"/>
    <sheet name="TH4" sheetId="7" r:id="rId4"/>
    <sheet name="TH5" sheetId="9" r:id="rId5"/>
    <sheet name="TH6" sheetId="8" r:id="rId6"/>
    <sheet name="CB_DATA_" sheetId="10" state="veryHidden" r:id="rId7"/>
    <sheet name="Simulation" sheetId="4" r:id="rId8"/>
    <sheet name="Sheet2" sheetId="2" r:id="rId9"/>
    <sheet name="Sheet3" sheetId="3" r:id="rId10"/>
  </sheets>
  <definedNames>
    <definedName name="CB_0143b40c1c354c39832c8fef18c6afd4" localSheetId="7" hidden="1">Simulation!$B$20</definedName>
    <definedName name="CB_3d59851fd33147409613fa7bdbe5c46e" localSheetId="7" hidden="1">Simulation!$B$8</definedName>
    <definedName name="CB_6ed894b0c1d84f709d175b5dcc4e27a9" localSheetId="7" hidden="1">Simulation!$B$9</definedName>
    <definedName name="CB_Block_00000000000000000000000000000000" localSheetId="7" hidden="1">"'7.0.0.0"</definedName>
    <definedName name="CB_Block_00000000000000000000000000000001" localSheetId="6" hidden="1">"'635031748721967602"</definedName>
    <definedName name="CB_Block_00000000000000000000000000000001" localSheetId="7" hidden="1">"'635031748721887540"</definedName>
    <definedName name="CB_Block_00000000000000000000000000000003" localSheetId="7" hidden="1">"'11.1.275.0"</definedName>
    <definedName name="CB_BlockExt_00000000000000000000000000000003" localSheetId="7" hidden="1">"'11.1.1.1.00"</definedName>
    <definedName name="CBWorkbookPriority" localSheetId="6" hidden="1">-1274609773</definedName>
    <definedName name="CBx_c8eb2386dba24b06b3e97b41fad73ea4" localSheetId="6" hidden="1">"'CB_DATA_'!$A$1"</definedName>
    <definedName name="CBx_cbc4ffaf5c804af4a3f88de0c43998f5" localSheetId="6" hidden="1">"'Simulation'!$A$1"</definedName>
    <definedName name="CBx_Sheet_Guid" localSheetId="6" hidden="1">"'c8eb2386-dba2-4b06-b3e9-7b41fad73ea4"</definedName>
    <definedName name="CBx_Sheet_Guid" localSheetId="7" hidden="1">"'cbc4ffaf-5c80-4af4-a3f8-8de0c43998f5"</definedName>
    <definedName name="CBx_SheetRef" localSheetId="6" hidden="1">CB_DATA_!$A$14</definedName>
    <definedName name="CBx_SheetRef" localSheetId="7" hidden="1">CB_DATA_!$B$14</definedName>
    <definedName name="CBx_StorageType" localSheetId="6" hidden="1">2</definedName>
    <definedName name="CBx_StorageType" localSheetId="7" hidden="1">2</definedName>
  </definedNames>
  <calcPr calcId="144525"/>
</workbook>
</file>

<file path=xl/calcChain.xml><?xml version="1.0" encoding="utf-8"?>
<calcChain xmlns="http://schemas.openxmlformats.org/spreadsheetml/2006/main">
  <c r="B11" i="10" l="1"/>
  <c r="A11" i="10"/>
  <c r="B18" i="9"/>
  <c r="B19" i="9" s="1"/>
  <c r="B17" i="9"/>
  <c r="B14" i="9"/>
  <c r="B13" i="9"/>
  <c r="B15" i="9" s="1"/>
  <c r="B18" i="8"/>
  <c r="B19" i="8" s="1"/>
  <c r="B17" i="8"/>
  <c r="B14" i="8"/>
  <c r="B13" i="8"/>
  <c r="B18" i="7"/>
  <c r="B19" i="7" s="1"/>
  <c r="B17" i="7"/>
  <c r="B14" i="7"/>
  <c r="B13" i="7"/>
  <c r="B15" i="7" s="1"/>
  <c r="B18" i="6"/>
  <c r="B19" i="6" s="1"/>
  <c r="B17" i="6"/>
  <c r="B14" i="6"/>
  <c r="B13" i="6"/>
  <c r="B18" i="5"/>
  <c r="B17" i="5"/>
  <c r="B14" i="5"/>
  <c r="B13" i="5"/>
  <c r="B17" i="4"/>
  <c r="B18" i="1"/>
  <c r="B19" i="1" s="1"/>
  <c r="B17" i="1"/>
  <c r="B14" i="1"/>
  <c r="P2" i="10"/>
  <c r="B14" i="4" l="1"/>
  <c r="B20" i="9"/>
  <c r="B15" i="8"/>
  <c r="B20" i="8" s="1"/>
  <c r="B15" i="6"/>
  <c r="B20" i="6" s="1"/>
  <c r="B20" i="7"/>
  <c r="B15" i="5"/>
  <c r="B19" i="5"/>
  <c r="B20" i="5"/>
  <c r="B13" i="1"/>
  <c r="B15" i="1" s="1"/>
  <c r="B20" i="1" s="1"/>
  <c r="B13" i="4" l="1"/>
  <c r="B15" i="4" s="1"/>
  <c r="B18" i="4"/>
  <c r="B19" i="4" s="1"/>
  <c r="B20" i="4" l="1"/>
</calcChain>
</file>

<file path=xl/sharedStrings.xml><?xml version="1.0" encoding="utf-8"?>
<sst xmlns="http://schemas.openxmlformats.org/spreadsheetml/2006/main" count="165" uniqueCount="53">
  <si>
    <t>Doanh thu đơn vị, bán trên thị trường</t>
  </si>
  <si>
    <t>Doanh thu đơn vị, bán cho khách hàng lớn</t>
  </si>
  <si>
    <t>Biến phí đơn vị</t>
  </si>
  <si>
    <t>Định phí</t>
  </si>
  <si>
    <t>Doanh số bán trên thị trường</t>
  </si>
  <si>
    <t>Doanh số bán cho khách hàng lớn</t>
  </si>
  <si>
    <t>Bảng thông số</t>
  </si>
  <si>
    <t>Bảng kết quả</t>
  </si>
  <si>
    <t>Doanh thu</t>
  </si>
  <si>
    <t>Thị trường</t>
  </si>
  <si>
    <t>Khách hàng lớn</t>
  </si>
  <si>
    <t>Cộng</t>
  </si>
  <si>
    <t>Chi phí</t>
  </si>
  <si>
    <t>Chi phí cố định</t>
  </si>
  <si>
    <t>Chi phí biến đổi</t>
  </si>
  <si>
    <t>Lợi nhuận</t>
  </si>
  <si>
    <t>PHÂN TÍCH TÌNH TRẠNG KHÔNG CHẮC CHẮN: PHÂN PHỐI XÁC SUẤT VÀ MÔ PHỎNG</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</si>
  <si>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</si>
  <si>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</si>
  <si>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</si>
  <si>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</si>
  <si>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</si>
  <si>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</si>
  <si>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</si>
  <si>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</si>
  <si>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</si>
  <si>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</si>
  <si>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</si>
  <si>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</si>
  <si>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c8eb2386-dba2-4b06-b3e9-7b41fad73ea4</t>
  </si>
  <si>
    <t>CB_Block_0</t>
  </si>
  <si>
    <t>㜸〱敤㕣㕢㙣ㅣ㔷ㄹ摥ㄹ敦慣㜷搶㜶散挶改㈵㘹㥢扡昴㕥㐷㑢㥣㌶戴愵㠴搴㤷㍡㜱敢㌴㙥搶㐹愹戸㙣挷扢㘷散㐹㜶㘶摤㤹㔹㈷㉥〱挲慤摣㔵㔱ㅥ愰愵㤴慡㐲ㄵ扣㈰㤵㠷慡㠵昲㠰㠴〴㐲㉤攲〱㈱㈱㠱㈸〸〱ㄲ〸㐵攲〵愴㑡昰㝤㘷㘶㜶㘷㜷扤㘳㘷摢㠲㡢㍣挹晥㌹㜳敥攷晣搷昳晦㘷㤲㔲㔲愹搴扦昱昰㕦㍥㘹㈶慥㈸慣㝡扥戰昳㤳搵㑡㐵㤴㝣慢敡㜸昹㜱搷㌵㔶㘷㉤捦敦㐱㠵㑣搱㐲戹愷ㄵ㍤敢ㄱ㤱㉤慥〸搷㐳㈵㉤㤵捡㘶㜵ㄵ攵散㠴扦愱攸㐵㘷慢晥㌴㐰㘱㜲攲攸挲㐹昴㕡昰慢慥搸㌳㜲㈲㘸㝢㘰㙣㉣㍦㤶摦㜷摢晥晣摥㍤㈳㤳戵㡡㕦㜳挵〱㐷搴㝣搷愸散ㄹ㤹慢㉤㔴慣搲扤㘲㜵扥㝡㑡㌸〷挴挲摥㕢ㄶ㡣㕢㙦ㅦ扢㜵晦㝥昳㡥㍢㙥敦挷挸愹㈳㤳ㄳ㜳慥㌰扤㌷愷㑢㡤ㄳ扥㜵㑡㤴㉣慥㑣〸搷㜲ㄶ昳㤳ㄳ昸ㅢ㥢㍤摥㙥换ㄷ㤶㠴昰㌹戲㜰㠵㔳ㄲ㥥㡥㠶㝤昶戸攷搵散㘵㙥㥤㙥㑦㘳愱㈵挳昳㌵㝢㔲㔴㉡扡ㅤ昵㥡戵㡦㘲攷㉡挶㙡扦㕤㄰㡥㘷昹搶㡡攵慦㘶散㜹㜴㔴ㅥ戰㡦㝢攲㤸攱㉣㡡晢っ㕢㘸昶愱㥡㔵㑥〷㑦慡攷㠶愸㡢昸挴攴敡昳攳㥥㍤戹㘴戸㜲㐶ㅥ昷㈵愱敥戴㕢㙡慥㝢㑤攷㝥㌹㜵㌹〲晢扣慥㜳㍤㤴㥣㌰摣㝡捤搱捥㌵挳挵㌷捦攰㥤㥤敢挷昶愸戹捤㑤㥤摢挸慤㙣慥慤昴㠵搴㉤㜷ㄴ㡢搱㌳〴扤〴㔹〲㈲㔰捦ㄱ昴ㄱ昴〳㈸改㝦㠰㐷攲つ㔹愴ㄶつ戵戸愰ㄶ㑢㙡戱慣ㄶ㠵㕡㌴搵攲愲㕡㕣㔲㡢㤶㕡㍣愹ㄶ㑦愱㑥昴㘴㝢㝢搵昰㜹㝤攲㕦㝦昹捤慦慦㥣㝤㝡昹㜷敥摥改愷ㅥ敢摦㠶㑡昷㠷㤳㥡㜲㡤搳㈰戵〶ㄱ敦换敦攵㥦昵㤹〲㍣㘱敥㌷㙦㌳挷挶捡晢昷ㅡ户ㄸㅡ㤷㤵㠰晣㈶㐲ㄹ㐲摤㝥昳〱换㈹㔷㑦㑢摣㕤㌱㘱㜸愲戱㜱愳㘱搹㐴戵收㤴扤换搷㉥㉣昸㠶㉦㜶戵㤶㌵㍡㘹㙢㔶〰㕢〹㑦㡥户扢戵搹〹愳㔲ㄳ攳㘷慣愰昸捡㤶㘲㝢捥慤㉥㜴㉥㥤㜶挵挳昵搲戶ㄹ㡤㐳愴慤挸扥摢㔶ㄹㄴ〵昳ㅡ㤹㕣慡㝡挲㤱搳ㅢ戵攷慣搲㈹攱ㄶ〴〵愲㈸换愵㕥捣愲㤰敢㐷㡦㍡㔸㈸戸戵晣㡥㜸慥㜹昷ㄹㅦ捣㉣捡㤸敦戲㜰晤搵㜹㘳愱㈲㉥㘹慡ㄲ㡣㠹㠲㥤㑤搹搳搵㔲捤㥢慣㍡扥㕢慤㌴㤷㡣㤷㔷っ㐸㥡昲㤱㙡㔹愴搳㈹㈹ㄴ㈰㙥㝢㝡ㄴ㈵㜵㜳㘷㕥㤰㠸㠸愱㤸㡣㝣㔹㌳搹攵㡦㘱㜵㔸㐵㐵㤰㈶搵㙢搷改㡣昳㤵㌲㈶㠱〳㘳㙢愲昶攰愰㌷慥搳㙤ㅤ㜳㙦㙤㘵㔵ㅤづ㔷㝦昷㡡㜰晣挳㠶㔳慥〸㌷㔱昷㈹㥣㤱㍥〸愰㥤㠷㐰攸戸㝢㔴㜴捡ㄹ㘵㔵㍢㙤㤵晤愵捣㤲戰ㄶ㤷㝣攴㐱㍦㘶戳摣摡戶㐷扦〸㔹晡㜶㠲㘱㠰㕣㉥㤵搹挱㑡㤹ㅣ㥥㤴㐶改㤴挰换㑤㠲㥣敤㥡㜸戹摦㥣戶㉡扥〸㠴昲愰〹㡣〴㕡㑤愲㙦㠰㈴敡ㅡ愵㐰㘱散㌰㈷㐱愵㠶攵昸慢つ扥㙤攳㤲㠰㠸戶㘴挱愶㤳〵ㄴ〵捤昲㈰㠱搷㐰㌴㉤搲㈰戹㜲㡣㠸挸〶〹㥡ㅤ㍤㌷ㄳㄹ敢㈷挸〸搴㡦ㄳ㈱㙢敦敤㉣㈳㐸散敤㐴捡㐶ㅤ昹㜱㑢㥡慤㘵挹〷搲散㘲㙣㥣㝥〹挱愵〴㤷ㄱ散〴㔰晥〴〹㐷㈹㠷㜴昳愳㕦㡥㜷晤ち㠲㉢〱㈰㥦㜴捡㥣㔰㔴搱㠶摡㠸ㅤ挹㝡〳戰㤳愵㔱ㅣ㠸㈲㕡挶㜵㍢㜳挰㤶㠸づ慤捥捤愱㙢搳㔲挷㕥摦㤹㌶攳换㈱㐵㈶㔴㡤慦㜵㥤慡昱㡤㘰搵㉥昵搶㔵㘸慡㡦㄰㕣つ㄰㈸ㄶㅡ扢ㅢ戳收㘹㑥扥㉤㑣愲挰㄰敡㔲戹㠷㐴㑣昳㍦㐱挰戵ㅤ㕤戶散㘷㥡㠲愳收摢摥㝥摥搳㤹户㐳愴户攸捣㉤㥤㐳㑦搱〵㕡搰敦〰㝢㈹扦敤愸㕦慥㐵戱㝥ㅤ挱昵〰㉤晡㠵㈷敦ぢ昵ㄲ㐸㤳搸㡥㘱㙥㍢㍤㉥搲挲㥤㕦㕤ㄶ㔲晢昴㥢昳㠶扢㈸㝣㜸㉦㘶愶㘰〷㔷㕤㔷㔴㜰愰㉤换っ㥥㕤㉥㙤捥昴愶摤慡捤晣㉤晢搸㝢㕢㈸㠶㜴㕡敤㐹戵搸挷〹㜶㘶捣摦ㄴ愳ㅣ敡摦㕢㍡ぢ㠹㔸愳㘶昲㘲扢攴戳攵㤶㈴改㐲㤲摣㠸㙤搵㙦〲㠰㤴㔰㝥搵㔱愲㡣戲摡ㅥ㔹慤搹㕡愵㜷㉦攱㘴搲攲㍦㙣㤳㈳㝤㠱戳㜶〲扥〳㙦挰㉥㔸㜶㕤㔸昴搹㜳挲㉤挱慦㘰㔵㐴㉥㜰挹㔲搴㙣挹㡡户㠹慣攸改㘹㍢㑢㈷昸搶㈴㥤戴㐸㠹㐴㙥㑦㉣㑣㌸㠷㌷㠸㡡㉥㐸ち㤵〴户㔰㕤〲㤱昲㔸㜷㑢挴㜴㈱㘲昲搸㌸晤㥤〴㝢〹挶〰戴㥦㐳搲㙣㜴攳ㄹ〸敢㕤愱㍢扢㔸㑣㘵㠹〶改ㅥ㝣戵愳戰扡㤵挳散㈷㜸ㄷ㐰㡢昹㐳攷㘳〲㈱㑡㤴挷〸㤱搶㤲㙥㥥戰挴㘹搲挰㌶ㄳ㐱愵挹㥡攷㔷㙤㐶㤵〶捣愹敡㝤㔵㝦捡昲㤶ㄱ㠵ㅡ㌶挳挴〳㑢挲〱㜵戹戰㝤㕡昲慡换换愲慣㥢㠵㙡つ愲㙤㘶㙡㌳ㅣ捡戱㍥搸㤲昲㕣慥㉡㜸扡㍢ㅢ愳ぢ㐵㥥㠸攱㙢愵㈷㜶㐳㥥㙦ㅥ晡〶ㅢ㍢㍡㙦昹ㄵ搱㘷〶㑣挷㜴搶挴㉥㈲㙡㔰敥㌵攷㤷㕣㈱愶〶捣㐳慥㔵慥㔸㡥㈰㌲㘰㘳㌲㔰㌷㉢ㄶㄱ㈱㤸慢㌲晥㔷㜵〶捣㜹搷㜰扣㘵㠳挱挴搵敤㑤㙦㌲㈴愲㤹ㄳ㤶攳㘱ㄸ㠹㐵愶〷捤挲㔲昵㌴㘲戵㌵摢㌹㘴㉣㝢㥢〲㉢㈴晡攰㤱愸㔱㔴㐵㔵㤵慣㥡敤ㄶ㍦㍣㤰愷㔲晢昰㑢ㄳ㐸㕣愵㌴晡换ㄳ戴㌷敤晡㌰㍥㐳㍢㥤㜳敡㐷攴愸㥥搹㤳㈸㠵挹愹晡敤㙣㜳〷挰捣愱攳㌳㡤愸摣ㅢ㠹㔶㙢㜴昰㈷㠸㜸㐹ㄵ昵ㄸ〸摤㜳摢〲㑡㘱ㅥ〹〷っ〸㠴昳慤㤵晡㜲愶慣㐳攲摢搶㐸㑥㈳㠸搴㙦捥ㅡぢ愲㠲㔰戴㙤昸摢㠲ㄷ㕡戱戶㔱昱挲戲挹慡㙤ㅢ愴㉣㔲㘵愱㘴㤰㠰挷㙢㝥昵㠸攵攸㈶㠰㈴扦㌰换㌸㠳㉣攳㡣捣敡㌷㡦㌱㉡㈸搳散慢扡㘸戸㤶扦㘴㕢愵㉣㕦ㄸ戹摢ㄴ㈴〹ㅥ愷攰㡤㥥㐸㘴㡣戴ㄸ昳挷㘱戱㜹㜹㘰㍢て㌱捡慤㈳昶㐱戸慡㤲挱ㅦ愵㑢扦ㄲ攴㡢㜴㤲敡㜷愲㌷㑤㕥㡢㠰挴㤱捦昹攸昲挵昹㡦㈱㈷㜰换ㄱ敢〹㈴〲㠷㘰㑣挶搳扢㥤㌱㡦㍢㤶て散ㄱ㘳搳㤶㍦攵〱攵〰㐸捡搳敤㉥㠹搵㔸愳搱扡㔲戸慡扤愸㐹㑢散㙥㉦㡦慢㡤㙢搷㈸づㄴ㑡㑣㡦慣㔷㐹㉡㤶㌵收戸㤹㌴㡤㈲昵㜶愴㙣㤴㈴慦㘹㘳摦㈹㐴摥㠰㕥㤲㌴㤳搲て㐸㐲㐱㡣㤷搴〱ㄵ㐵㜷㝤㌲㜹挴㠲㌵㌴〱㜲㔴㔳㐱摥㐰ㄸつ㥣挱㡤㤳戲挸㠵㙦攰敦㙤㘱昲㘸捤㙦㉡㌱捥っ㠷㈵攳㤵捡㔱〷㐶㐲挹㜰换㥢㠴愵戱戶㐰挱㐸敥散㔶昹〷摢ㅢ㘳挴㤰つㄹㄱ㐹㜰〳㠳つ挱㕣戱㘰㉡㡤戳〱㙥㜵㍤㍢换户㈳挲㜰㈴〶ち㝥㜹㑡慣㐸㉢慣㘱挸て换〶昵挳愲㤴愳扡㌹扥攰㐱愳晢㤴攳㘱㑡㌲戸㙥ㅥ愳㔷ち昷ㄷ㈰㜶挳搴㕣挹㐷㔴户摥〱て〶㥢〷㍢搸㤱㈰㙡㐲攳㡣ㄲ㌴㤳㐰戸捤㡢㈰敦㜴㠹㔱〸㔲㔳㍥㝦㍦愸㍣昹〴㥦敦ㅣ㑣㐵㠹㤰㠹ㄸ改㑡㌰ㅥ㠰摣㜸㔰㤲㕣㌴ㅣ挵捡〳挹㈶㠵㔶㝦㤴㐷ぢ㘳㠰ㄶ㥦敢攳〲て挳㔸㠳㘴㥢ち㉥戸昹ㄶ戴㘹㘵㜵㥢㌹攳㤴㉡戵戲㤰慡㌸㤲搵㔲㈳㙦ち㝣挹扢㝦〱㌷㈵散㑢戸㈹㌳㌸㐹㜱挹㐴㔲昷㘶户晥㕥㌴㤷㐲づ㝤〴戲㡤戱挷〴慦㥣㡣㠵戵㕤㔱愰㜹戸扤㜱㜷㐱摥㥢㠳㐸㙢换愲㉣㥢挵㔵扣㝡〰㔹㜲㕢慣摡㙣㜵戶㑡㤳㍤㤶㜵搸ち戲㌶〵㡥戰捥㐰攰㘵㌲㌰㐶扡攴づ㜶㤲㍡ㅦ〶㜶捦㝦㑣扥愶捥ㅦっ㡤て㠵攱㕤ㅥ㠲㔲搸㔵㌰ㄲ敤㙤戵㘱㜴㉢っ晣搲昰搶敦〲㔰ㄸ〱愶㐱㡢㥡㠱㠱㌳㠱昴晡〶づ㘳㤱〹挱搱㜸ㅣ㤵㈱捡㘱昸敢㠱㌴㜰ㄳ捦搱昳㔵㈸㈱㝦㠷扣ㄳㄶ㕤㑢ㅣ戵㜱〲慡扡㤷戴㘴捥ㄹ㍥㙥扥㌸㍢㕢戲挷换㘵㥡扢㜰捦㙤ち慣攲搶㐶㘰㡥敥㘸戹㡦㈵搷㐴晢敥㥡㤶㠲昰㥥攰扥愹晣㘱挳㉦㉤ㄵ晣搵攰捥㔶户㈴愱晤㄰敥㠸㌵㐷愷捤㥣㜶㜸〷㜵㠵㝢㥦㍢攵㔴㑦㍢㜲㕥㥡挷ぢ㝦戴㘲昵摥㕥㑥㌲㤷晡㌷晥挸㐷㑤㘹㉦愳挷㡤㑣㥢ㅤ㌴晣㈳散㐷㍥㠱㌴ㄸ㐱㍡㠱㑥㘰扢搷㉦っ㤰㑥㜶戴搰㠹ㄴ〴㕢㠴攲㉣扥㘹㠴愲晣〰㘸㈵戱〴㈷㜲散昹㜳㘰㝤攵晢挸㈱挲昱ㅥ㡡ㄱ敤㙡愴ㄲ㔰㈷〵㜹㜸扢㠳㜷㐱晥㝦戰ㄴ㜱昳㥡散昴㕦㘰㘶攵愵㔶ㄴ敤㈶㡡㕥㙣㐷ㄱ攳戰ㄷㄴ昱收散户㡥㥡㙦昹慤摥晦攱㔱昳ㅥ㘰㤸㡦戴挶㄰㔳㘳㉣扥㙥っ愸㙤挶挰㜵㈸㤶挶挰扤㙣挳㜰㝤㘰っ㠴摥㡥㈳挸㔸摦ㄸ㘰㄰㉦挱攴㡢挵㔴㘳づっ㥥戵㉥戱改〹㍢㡣摢戵挲㐳攰ㅥ敡挹㥢㠴敦改搲昶散㌹挳㌵散㥤㌲晦㤰㉢愰戶摣㜹㕣搷㤶㑤搸㘲搷㥡㈵戲搱ㅡ㕥㠹挸㥤扥攵㌹搹搸㈵㜵㘰㉡㜸〲㍦扤㤲㔵㌲㙦挰㈷愲昰㠴㤰晡昰㡥敦ㅥ晡晤㈳㥦㍡挸㙢㘹㈱慤㙡㡣〳㜷ㄳ㥢愷攵㠰攸㙤散㐶挸挵晣晡收〸㍥㐳戲㤶㉢㘲挲㜰愵扤攳改㜶㤴っ〸㉦㐶㤸〱昱㙤〶㘳ㄲㄷㅣ〲㘳㌲摦攲搸㤴㕦㉦㐹㘷㘰㍥㌶㜱改扤㡢攲㠳㑡㐷㤵搵愵㕤愹㝤て㑡攷〲㈷搲㙣て昲㝣挹㐷㔱㥥㙦搵㙡晢愹搵愴㤹愸㡣愲㐶㈴愵㄰㘸㈰㠵挴㡦㉣㡣晣㑢㈹㌵㠷㠴㤶〷㐸〸愱戵挶㜲㜹昲摦ㄲ〲愲㝥扢慦换㉦㔵戰㡢挰㘲攴㜵敦昶散㑡慢㌳㔲㑤㡣挹捡搳挷晤㐸挸㘳ち㌳ㄸ愴㤵戹挷㤰㠸ㅥ㙤っ愹つ㍢㥥㌸挸㠰ㅤ㐴搸〲挶搶㙣㝡搵㜲昶摤㑥つ㔷㍣愰㘷㌲㔲㘱㌸摢㤹㡤愳愷っ挶〵㔵㜳㐱ㄶ攱㘰㤰慣㌷敡ぢ㡢愰戳㥣㥤㌸㝦㈲捡挷捦㠱㔸㍥摡攸晡攲搶ㄲ敡㌸愷ㄷぢ攴て昶搷敥〴挶挶愸攴ㄸ㐸搸つ搵捡〶㜷挰ぢ㘸㈲敤㜹㐵㙦㈴㌹㤶愲㌰ㄸㅤ㜱㔶㑦扢晥㘷㤸㕡㜲搶㍣㙢㌳㕥摤愴晦㑦㈰㘳㕤晤慦㌰挸㈶㔱昶㐰㤸攰㡢挶㐸挹扡挱ㄹ敥〸㝣搸〸搳挸㈳戰㉥㤳㡣㙤〷愹〲扥㑦つ㡡愵〴㠷㠷㉢摤㝡〷愲摥㤶戶㙤㕦㐷〱挸㈸㤰昶㙤㠸愰㡥敤㌹改昶㜳㙣收㐱㘴敦㌸㘲㤵摣慡㔷㌵晤㤱〲愲扢㈳晣挰捣㠴捤㌳慥㍣搷㉡搴慥挱㑥昴扦ㅦ㙤㡥ㅣ㠵挰扥㑦昸㙦㔲搰㤱㈱㠴㡤㠵㉣昸慤搱㔰㉣㡥㐴攵攰㕤㘴摥㕦㌳㉡昸㍣昵㈸㥣㥡㍥戳㌶㠵慥ぢ㕣换慤㌷㌱戸㜳戸㡢㜵㉦ㅣ㍦愲㤲㐷ㄴ㑣㉥攱晤ㅦ攴戶戶敥㐱㜳摤㜰㙤ㅥ㙢㜶攷㕣换㘹摦〲㑡㌷㌶㑡㌳挵㜰㑣㝥㜵㥣搳㍦㐸㠸㌰て㥤愳ㅢ昷挴戲户㘱㤰㜹昸挹㌶㍤㕥愳ㄵ昸挹㌶㄰攵晥㄰㥡㉡㜷ㄱ攰愷ㄷ挳〴㕦ㄴ扡昳敥㘴攲ㄹ㉣㡢昴㡦㜴㉡㘳〰㜴㈶敡愷搷㈲㙡㠵㈷ぢ㔲㘱㑥昹〶捡戹㑢挱㙡换捣挳㐹㐳㥥㈰㤰搶〵㐰昴㈸㍣㐱挸昱㥦㐴㠳晡昸㡢挸敤㍣晥搷搶ㅣ㥦扡㕦慥㉦摥晦㔰愴㍢昴㤳㈸搶㑦ㄱ㔴〸㙣㠰愱㐸㠵っ㔲㉡㔲搴㘴㠲ㄸ挲㑢〷㤱挶昳㡢昰摦搷づ扥晡ち㥦扦ㅤ㔴愴ㅣ㐴㔱昳㉡㈸〷攵㉡扥ㅣ㕦挵㌲㜲㍢慦攲戱戵㔶㌱㐴ㄱ挹㤹攸㉥挰㐰㡦㐲㕡㤱慢昲㤰攰㠶昲愷㐸㠴㈲搱㌴㡢㈱㈲㔶戶慤㈱㠱戶摣㜹搹㜶〵㠹愸敤㔰戴㍤ㅡ㜷㈴攱㑢ㅥ㘹㈷昱收㈳扤㌷㤹挰晤㥡〹戴㘳搶づ晤慥㥢㐲㐸㘰㙤晣㌴戶愳㘸捦㜴ㄹ搳㔷㍥ㄷ㘱攸昰攱攸㌳㈹㌵㡣㌲㠱㐲〲换㤴ㄴ挵㡤㔴㍥ㅢ㔵㝥晥㠵㠶㤳ㄴ〵㜸㐰㐶㐱㘵㔲㥥慣晣㤹愸昲㍥㝣㠲㈵敢愴㜸㘷㠰捦㙢㔱㘵㔲愸慣晣㘸㔴昹慦晢㜶搶㉢㐷〴ㄹ昴慣㤱㕡ㄲ㙣㕥㜹ち㠸㝤㡥捤挳戵㘶㔲㡦昶㤹㐱㌶㐵愸っㄶ㔷愴㈶敤挷昵てㄷㅦ㐴捦攲㌲ㄳ㉥㝤㐰摡〶晦㉦挲っ㉥㌹㑤ㄹ扥㠱敦㥤㔷㄰㕥㜶㜵昹挶挶ㄹ昳愸㡢㡣㕥㜳挶挳搹慡扣愹㐸〴㘶㐱㍡搸摦㜵摣昰〹㈶㘴㘳㍦愲戰㤸捡㕢㈳摤㘹ㄱㄹ㑡㐹㉢㥦㡡㌰㥢㍡搷愰ㄹ晤㈳㐰づ攴㈵㈰ㄳ晡㐷〱㠳搰换づ㘶っ㔱㄰㐸㉥㍦㠷㠴晥㜱㠲㑦〰攴ㄴ㜲㍤改㈰昳㐹㠰挱攸㝦愵ㄸ㔹㤱㝥ㄳ㔵㌹ㅢつㄶ㈷㈳晤搳㙣昰㈸㐰てㅣ戶㑡㐸㠴㌹晤㌳挸㠹て㑡〹㈲〷晤ㅣぢ㍥㑦昰〵㠰㥣挶挹㙥㜸搷戸愶㉥㔵搸ㄷ搱㔴攱㔶㐸㠱昶愵㌰挱ㄷ敤ㅣ挰㥤㥤㙤㘶ㅥ㠹愳慦昸ㄱ摣㙣晡㕣晦㙥㝣㝥扦捡㐵昷攰㍦ㅦ搱愴㠱㥦㔶摦摤㕤㕦㘴〲㡤昳攱捦挵㘶扦㠱㝥戸慥㠶慤挹ㅥ摦㠳㕦㔶捤㈸ㅦ挷扦攷昰㔳ㅥ挶〸ㅣ㠵㉡㌷ぢ㜷ぢ㘹㐰ㄶ㉣㠷〵搴㕤晡㤷〱ㄴ攲㤸㜸搲ㅦ攷ㅢ㔱换晥昵慦㠴〹扥㈸挴敢㌹㈶㉡㘱昳㘸㐰攲㕡ㄶ㥣㙡ㄹ㤰昸㤷〵㈷攳〳㝥ㄵ戹㡡㐴ㄶㄲ捤敡㠹㐸㑢㌳昷〹㠰㠱㥥㐱捥㡤敡㑥㍤愳㤴ㅥ㉡㍦昴搰㍦〷搳㈳扢搲敦扢慢晦㠹搷㝥昶㠷挷㝦昹㠱〳㝦㝥晤愹愷㝥昹挷挷㕦㜹晤攵㠵〳㍦㜹昶搹ㅦ摦昳捤㔷晥戰摤㝣㐶㝤攱㥦戳捦㥣ㅤ㍢㜵昶㘱昳昸捤㠷捥㍥㜸昲晥戱戹㡢㐶㝢㝡㝡㝢㙦ㄸ晥改㘵㌷づ㥤㝢昸㐵攵㐷扦扥搴㔱攴㜲㌹愰〰㠸㥥㈱㉥㕢㑥攳敢㐸㘰ㅡ㥣昱㕢㍡つ㉥昷ㅣ㝥㑡㌹摣愸〹扣㘴攱摢攰〴㘴㐱愹戹愰敦㍦㝣㥡戳慡</t>
  </si>
  <si>
    <t>Decisioneering:7.0.0.0</t>
  </si>
  <si>
    <t>cbc4ffaf-5c80-4af4-a3f8-8de0c43998f5</t>
  </si>
  <si>
    <t>CB_Block_7.0.0.0:1</t>
  </si>
  <si>
    <t>㜸〱敤㕣㕢㙣ㅣ㔷ㄹ摥ㄹ敦慣㜷搶㜶散挶㐹摡戴愵㌵扤搰㔲㐷摢㌸㙤㘸㑢〹愹㉦㜱㘲㥡搴㑥搶㐹愹㑡搹㡥㜷捦搸㤳散捣扡㌳戳㑥っ〵㔲㈸㉤㔷愱ㄶ㈱㈸搷ち〱㠲〷㤰ちㄲ愲㠵㍥㈰㈱㠱㔰㕢昱㔰㈱昱㠰㔴㄰㉡て㈰ㄴ㠹㤷㍥㔴㉡摦㜷㘶㘶㜷㜶搷㍢㜶户㉤戸挸㤳散㥦㌳攷㝥捥㝦㍤晦㝦㈶㈹㈵㤵㑡扤㠶㠷晦昲㐹㌳㜱㜹㘱搵昳㠵㥤㥦慣㔶㉡愲攴㕢㔵挷换㡦扢慥戱㝡搴昲晣ㅥ㔴挸ㄴ㉤㤴㝢㕡搱戳㍥㈲戲挵ㄵ攱㝡愸愴愵㔲搹慣慥愲㥣㥤昰㌷ㄴ扤攸㙣搵㥦〶㈸㑣㑥捣㉥㥣㐶慦〵扦敡㡡㍤㈳愷㠲戶〷挶挶昲㘳昹㝤户散捦敦摤㌳㌲㔹慢昸㌵㔷ㅣ㜰㐴捤㜷㡤捡㥥㤱戹摡㐲挵㉡摤㈹㔶攷慢㘷㠴㜳㐰㉣散扤㘹挱戸昹搶戱㥢昷敦㌷㙦扢敤搶㝥㡣㥣㍡㌶㌹㌱攷ち搳㝢㜳扡搴㌸攱㥢愷㐴挹攲捡㠴㜰㉤㘷㌱㍦㌹㠱扦戱搹攳敤㤶㝣㘱㐹〸㥦㈳ぢ㔷㌸㈵攱改㘸搸㘷㡦㝢㕥捤㕥收搶改昶㌴ㄶ㕡㌲㍣㕦戳㈷㐵愵愲摢㔱慦㔹㝢ㄶ㍢㔷㌱㔶晢敤㠲㜰㍣换户㔶㉣㝦㌵㘳捦愳愳昲㠰㝤搲ㄳ㈷っ㘷㔱摣㘵搸㐲戳て搷慣㜲㍡㜸㔲㍤搷㐵㕤挴㈷㈶㔷㥦ㅦ昷散挹㈵挳㤵㌳昲戸㉦〹㜵愷摤㔲㜳摤慢㍢昷换愹换ㄱ搸攷戵㥤敢愱攴㤴攱搶㙢㡥㜶慥ㄹ㉥扥㜹〶㌷㜶慥ㅦ摢愳收㌶敦敥摣㐶㙥㘵㜳㙤愵㉦愴㙥戹愳㔸㡣㥥㈱攸㈵挸ㄲ㄰㠱㝡㡥愰㡦愰ㅦ㐰㐹晦ㅢ㍣ㄲ㙦挸㈲戵㘸愸挵〵戵㔸㔲㡢㘵戵㈸搴愲愹ㄶㄷ搵攲㤲㕡戴搴攲㘹戵㜸〶㜵愲㈷摢摢慢㠶捦㕦扥愲つㅣ㝦收挷搳㍦㝢昹㠵敦㍦㍢晢戰搷扦つ㤵㡥㠷㤳㥡㜲㡤戳㈰戵〶ㄱ敦换敦攵㥦昵㤹〲㍣㘱敥㌷㙦㌱挷挶捡晢昷ㅡ㌷ㄹㅡ㤷㤵㠰晣㈶㐲ㄹ㐲摤㝥昳㙥换㈹㔷捦㑡摣㕤㍥㘱㜸愲戱㜱愳㘱搹㐴戵收㤴扤换搶㉥㉣昸㠶㉦㉥㙤㉤㙢㜴搲搶慣〰戶ㄲ㥥ㅣ敦㡡搶㘶愷㡣㑡㑤㡣㥦戳㠲攲㜷戴ㄴ摢㜳㙥㜵愱㜳改戴㉢ㅥ愸㤷戶捤㘸ㅣ㈲㙤㐵昶摤戶捡愰㈸㤸搷挸攴㔲搵ㄳ㡥㥣摥愸㍤㘷㤵捥〸户㈰㈸㄰㐵㔹㉥㜵㈷㡢㐲慥ㅦ㥤㜵戰㔰㜰㙢昹慡㜸慥㜹攸㥣て㘶ㄶ㘵捣㜷㔹戸晥敡扣戱㔰ㄱ扢㥡慡〴㘳愲㘰㜷㔳昶㜴戵㔴昳㈶慢㡥敦㔶㉢捤㈵攳攵ㄵ〳㤲愶㝣慣㕡ㄶ改㜴㑡ち〵㠸摢㥥ㅥ㐵㐹摤搰㤹ㄷ㈴㈲㘲㈸㈶㈳㕦搲㑣㜶昹ㄳ㔸ㅤ㔶㔱ㄱ愴㐹昵㥡㜵㍡攳㝣愵㡣㐹攰挰搸㥡愸㍤㌸攸昵敢㜴㕢挷摣㕢㕢㔹㔵㠷挳搵ㅦ㕡ㄱ㡥㝦挴㜰捡ㄵ攱㈶敡㍥㠵㌳搲〷〱戴ぢ㄰〸ㅤ㜷㡦㡡㑥㌹愷慣㙡㘷慤戲扦㤴㔹ㄲ搶攲㤲㡦㍣攸挷㙣㤶㕢摢昶攸ㄷ㈱㑢摦㑥㌰っ㤰换愵㌲㍢㔸㈹㤳挳㤳搲㈸㥤ㄲ㜸戹㐹㤰戳㕤ㄳ㉦昷㥢搳㔶挵ㄷ㠱㔰ㅥ㌴㠱㤱㐰慢㐹昴つ㤰㐴㕤愳ㄴ㈸㡣ㅤ收㈴愸搴戰ㅣ㝦戵挱户㙤㕣ㄲ㄰搱㤶㉣搸㜴戲㠰愲愰㔹ㅥ㈴昰ㅡ㠸愶㐵ㅡ㈴㔷㡥ㄱㄱ搹㈰㐱戳愳攷㘶㈲㘳晤〴ㄹ㠱晡㜱㈲㘴敤扤㥤㘵〴㠹扤㥤㐸搹愸㈳㍦㙥㐹戳戵㉣昹㐰㥡敤挴挶改扢〸㉥㈶戸㠴㘰㌷㠰昲㌲㈴ㅣ愵ㅣ搲捤㡦㝥ㄹ摥昵换〹摥〱〰昹愴㔳收㠴愲㡡㌶搴㐶散㐸搶ㅢ㠰㥤㉣㡤攲㐰ㄴ搱㌲慥摢㤹〳戶㐴㜴㘸㜵㙥づ㕤㥢㤶㍡昶㕤㥤㘹㌳扥ㅣ㔲㘴㐲搵昸㕡搷愹ㅡ摦〸㔶敤㔲㙦㕤㠹愶晡〸挱㍢〱〲挵㐲㘳㜷㘳搶㍣捤挹户㠵㐹ㄴㄸ㐲㕤㉡昷㤰㠸㘹晥㈷〸戸戶愳换㤶晤㑣㔳㜰搴㝣摢摢捦㝢㍡昳㜶㠸昴ㄶ㥤戹愵㜳攸㈹㝡㥤ㄶ昴㔵㘰㉦攵捦ㅤ昵换㌵㈸搶慦㈵㜸ㄷ㐰㡢㝥攱挹晢昵㝡〹愴㐹㙣挷㌰户㥤ㅥㄷ㘹攱捥慦㉥ぢ愹㝤晡捤㜹挳㕤ㄴ㍥扣ㄷ㌳㔳戰㠳慢慥㉢㉡㌸搰㤶㘵〶捦㉥ㄷ㌷㘷㝡搳㙥搵㘶晥㤶㝤散扤㉤ㄴ㐳㍡慤昶愴㕡散攳〴㍢㌳收㙦㡡㔱づ昵敦㑤㥤㠵㐴慣㔱㌳㜹戱㕤昲搹㜲㑢㤲㜴㈱㐹慥挷戶敡敦〶㠰㤴㔰晥搸㔱愲㡣戲摡ㅥ㔹慤搹㕡愵㜷㉦攱㘴搲攲㍦㙣㤳㈳㝤㠱戳㜶〲扥〳㙦挰㉥㔸㜶㕤㔸昴搹㜳挲㉤挱慦㘰㔵㐴㉥㜰挹㔲搴㙣挹㡡户㠹慣攸改㘹㍢㑢㈷昸搶㈴㥤戴㐸㠹㐴㙥㑦㉣㑣㌸㠷㌷㠸㡡㉥㐸ち㤵〴户㔰㕤〲㤱昲㔸㜷㑢挴㜴㈱㘲昲搸㌸晤㐶㠲扤〴㘳〰摡ぢ㤰㌴ㅢ摤㜸〶挲㝡㔷攸捥㉥ㄶ㔳㔹愲㐱扡〷㥦敦㈸慣㙥收㌰晢〹摥〳搰㘲晥搰昹㤸㐰㠸ㄲ攵㌱㐲愴戵愴㥢愷㉣㜱㤶㌴戰捤㐴㔰㘹戲收昹㔵㥢㔱愵〱㜳慡㝡㔷搵㥦戲扣㘵㐴愱㠶捤㌰㜱昷㤲㜰㐰㕤㉥㙣㥦㤶扣敡昲戲㈸敢㘶愱㕡㠳㘸㥢㤹摡っ㠷㜲慣て戶愴㍣㤷慢ち㥥敥捥挶攸㐲㤱㈷㘲昸㕡改㠹摤㤰攷㥢㠷扥挱挶㡥捥㕢㝥㐵昴㤹〱搳㌱㥤㌵戱㡢㠸ㅡ㤴㝢捤昹㈵㔷㠸愹〱昳戰㙢㤵㉢㤶㈳㠸っ搸㤸っ搴ㅤㄵ㡢㠸㄰捣㔵ㄹ晦慢㍡〳收扣㙢㌸摥戲挱㘰攲敡昶愶㌷ㄹㄲ搱捣〹换昱㌰㡣挴㈲搳㠳㘶㘱愹㝡ㄶ戱摡㥡敤ㅣ㌶㤶扤㑤㠱ㄵㄲ㝤昰㐸搴㈸慡愲慡㑡㔶捤㜶㡢ㅦㅥ挸㔳愹㝤昸愵〹㈴慥㔲ㅡ晤攵〹摡㥢㜶㝤ㄸ㥦愱㥤捥㌹昵㈳㜲㔴捦散㐹㤴挲攴㔴晤㔶戶戹つ㘰收昰挹㤹㐶㔴敥㡤㐴慢㌵㍡昸ㄳ㐴扣愴㡡㝡っ㠴敥戹㙤〱愵㌰㡦㠴〳〶〴挲昹搶㑡㝤㌹㔳搶㈱昱㙤㙢㈴愷ㄱ㐴敡㌷㡦ㅡぢ愲㠲㔰戴㙤昸摢㠲ㄷ㕡戱戶㔱昱挲戲挹慡㙤ㅢ愴㉣㔲㘵愱㘴㤰㠰挷㙢㝥昵㤸攵攸㈶㠰㈴扦㌰换㌸㠷㉣攳㥣捣敡㌷㑦㌰㉡㈸搳散慢扡㘸戸㤶扦㘴㕢愵㉣㕦ㄸ戹摢ㄴ㈴〹ㅥ愷攰㡤㥥㐸㘴㡣戴ㄸ昳㈷㘱戱㜹㜹㘰㍢て㌱捡慤㈳昶㐱戸慡㤲挱ㅦ愵㑢扦ㄲ攴㡢㜴㤲敡户愳㌷㑤㕥㡢㠰挴㤱捦㠵攸昲挵㠵㑦㈰㈷㜰换ㄱ敢〹㈴〲㠷㘰㑣挶搳扢㥤㌱㑦㍡㤶て散ㄱ㘳搳㤶㍦攵〱攵〰㐸捡搳敤愵ㄲ慢戱㐶愳㜵愵㜰㘵㝢㔱㤳㤶戸愲扤㍣慥㌶慥㔹愳㌸㔰㈸㌱㍤戲㕥㈵愹㔸搶㤸攳㘶搲㌴㡡搴摢㤱戲㔱㤲扣愶㡤㝤愷㄰㜹〳㝡㐹搲㑣㑡㍦㈰〹〵㌱㕥㔲〷㔴ㄴ摤昵挹攴ㄱぢ搶搰〴挸㔱㑤〵㜹〳㘱㌴㜰〶㌷㑥捡㈲ㄷ扥㠱扦户㠵挹搹㥡摦㔴㘲㥣ㅢづ㑢挶㉢㤵㔹〷㐶㐲挹㜰换㥢㠴愵戱戶㐰挱㐸敥散㔶昹〷摢ㅢ㘳挴㤰つㄹㄱ㐹㜰〳㠳つ挱㕣戱㘰㉡㡤戳〱㙥㜵㍤㍢换户㘳挲㜰㈴〶ち㝥㜹㑡慣㐸㉢慣㘱挸て换〶昵挳愲㤴愳扡㌹扥攰㐱愳晢㤴攳㘱㑡㌲戸㙥㥥愰㔷ち昷ㄷ㈰㜶挳搴㕣挹㐷㔴户摥〱て〶㥢〷㍢搸㤱㈰㙡㐲攳㡣ㄲ㌴㤳㐰戸捤㡢㈰敦㜴㠹㔱〸㔲㔳㍥晦㍡愸㝣晤〹㍥㍦㍡㤸㡡ㄲ㈱ㄳ㌱搲㤵㘰㍣〰戹昱愰㈴戹㘸㌸㡡㤵〷㤲㑤ち慤晥㈸㡦ㄶ挶〰㉤㍥搷挷〵ㅥ㠶戱〶挹㌶ㄵ㕣㜰昳㉤㘸搳捡敡㌶㜳挶㈹㔵㙡㘵㈱㔵㜱㈴慢愵㐶摥ㄴ昸㤲㜷晦〲㙥㑡搸㤷㜰㔳㘶㜰㤲攲㤲㠹愴敥捤㙥晤晤㘸㉥㠵ㅣ晡〸㘴ㅢ㘳㡦〹㕥㌹ㄹぢ㙢扢愲㐰昳㜰㝢攳敥㠲扣㌷〷㤱搶㤶㐵㔹㜶ㄴ㔷昱敡〱㘴挹㙤戱㙡㐷慢㐷慢㌴搹㘳㔹㐷慣㈰㙢㔳攰〸敢っ〴㕥㈶〳㘳愴㑢敥㘰㈷愹ぢ㘱㘰昷挲㈷攴㙢敡挲挱搰昸㔰ㄸ摥攵㈱㈸㠵㕤〵㈳搱摥㔶ㅢ㐶户挲挰㉦つ㙦晤づ〰㠵ㄱ㘰ㅡ戴愸ㄹㄸ㌸ㄳ㐸慦㙦攰㌰ㄶ㤹㄰ㅣ㡤挷㔱ㄹ愲ㅣ㠶扦ㅥ㐸〳㌷昱ㅣ㍤㕦㠵ㄲ昲㜷挸㍢㘱搱戵挴㔱ㅢ㈷愰慡扢慢㈵㜳捥昰㜱昳挵搹摤㤲㍤㕥㉥搳摣㠵㝢㙥㔳㘰ㄵ户㌶〲㜳㜴㐷换㝤㉣戹㈶摡㜷㔷户ㄴ㠴昷〴昷㑤攵㡦ㄸ㝥㘹愹攰慦〶㜷戶扡㈵〹敤㔹戸㈳搶ㅣ㥤㌶㜳摡攱ㅤ搴ㄵ敥㝤敥㡣㔳㍤敢挸㜹㘹ㅥ㉦晣搱㡡搵㝢㝢㌹挹㕣敡㌵晣㤱㡦㥡搲㝥㠵ㅥ㌷㌲㙤㜶搰昰㡦戰ㅦ昹〴搲㘰〴改〴㍡㠱敤㕥扦㌰㐰㍡搹搱㐲㈷㔲㄰㙣ㄱ㡡戳昸愶ㄱ㡡昲㑢愰㤵挴ㄲ㥣挸戱攷㍦〰敢㉢捦㈰㠷〸挷㝢㈸㐶戴㜷㈲㤵㠰㍡㈹挸挳摢ㅤ扣ぢ昲晦㠳愵㠸㥢搷㘴愷晦〲㌳㉢㑦户愲攸ち愲攸ㄷ敤㈸㘲ㅣ昶㜵㐵扣㌹晢慤愳收㕢㝥慢昷㝦㜸搴晣〰㌰捣㐷㕡㘳㠸愹㌱ㄶ㕦㌷〶搴㌶㘳攰㕡ㄴ㑢㘳攰㑥戶㘱戸㍥㌰〶㐲㙦挷㌱㘴慣㙦っ㌰㠸㤷㘰昲挵㘲慡㌱〷〶捦㕡扢㙣㝡挲㡥攰㜶慤昰㄰戸㠷㝡昲㈶攱㝢扡戸㍤㝢捥㜰つ㝢户捣㍦散ち愸㉤㜷ㅥ搷戵㘵ㄳ戶戸㜴捤ㄲ搹㘸つ慦㐴攴㑥摦昲㥣㙣散㤲㍡㌰ㄵ㍣㠱㥦㕥挹㉡㤹㌷攰ㄳ㔱㜸㐲㐸㝤㜴挷㑦づ晦攵㈳てㅦ攴戵戴㤰㔶㌵挶㠱扢㠹捤搳㜲㐰昴㌶㜶㈳㘴㈷扦扥㌹㠶捦㤰慣攵㡡㤸㌰㕣㘹敦㜸扡ㅤ㈵〳挲㡢ㄱ㘶㐰㝣㥢挱㤸挴〵㠷挰㤸捣户㌸㌶攵搷㑢搲ㄹ㤸㡦㑤㕣㝡敦愲昸愰搲㔱㘵㜵㘹㔷㙡㍦㠵搲㜹㥤ㄳ㘹戶〷㜹扥攴愳㈸㑦戵㙡戵晤搴㙡搲㑣㔴㐶㔱㈳㤲㔲〸㌴㤰㐲攲㐷ㄶ㐶晥愵㤴㥡㐳㐲换〳㈴㠴搰㕡㘳戹㍣昹㙦〹〱㔱扦摤搷攵㤷㉡搸㐵㘰㌱昲扡㜷㝢㜶愵搵ㄹ愹㈶挶㘴攵改攳㌸ㄲ昲㤸挲っ〶㘹㘵敥〹㈴愲㐷ㅢ㐳㙡挳㡥㈷づ㌲㘰〷ㄱ戶㠰戱㌵㥢㕥戵㥣㝤挸愹攱㡡〷昴㑣㐶㉡っ㘷㍢戳㜱昴㤴挱戸愰㙡㉥挸㈲ㅣっ㤲昵㐶㝤㘱ㄱ㜴㤶戳ㅢ攷㑦㐴昹昸㌹㄰换㐷ㅢ㕤敦㙣㉤愱㡥㜳㝡戱㐰晥㘰㝦㕤㤱挰搸ㄸ㤵ㅣ〳〹扢愱㕡搹攰づ㜸〱㑤愴㍤慦攸㡤㈴挷㔲ㄴ〶愳㈳捥敡㘹搷晦っ㔳㑢捥㥡㘷㙤挶慢㥢昴晦㈹㘴慣慢晦ㄵ〶搹㈴捡敥づㄳ㝣搱ㄸ㈹㔹㌷㌸挳ㅤ㠱てㅢ㘱ㅡ㜹〴搶㘵㤲戱敤㈰㔵挰昷愹㐱戱㤴攰昰㜰愵㕢敦㐰搴摢搲戶敤敢㈸〰ㄹ〵搲㝥〸ㄱ搴戱㍤㈷摤㝥㡥捤摣㠳散ㅤ挷慣㤲㕢昵慡愶㍦㔲㐰㜴㜷㠴ㅦ㤸㤹戰㜹挶㤵ㅦ戴ち戵慢戱ㄳ晤昷愲捤戱㔹〸散扢㠴晦㈶〵ㅤㄹ㐲搸㔸挸㠲摦ㅡつ挵攲㐸㔴づ摥㐵收昱㥡㔱挱攷愹戳㜰㙡晡捣摡ㄴ扡㉥㜰㉤户摥挴攰捥攱㉥搶㥤㜰晣㠸㑡ㅥ㔱㌰戹㠴㝢敦攳戶戶敥㐱㜳摤㜰㙤ㅥ㙢㜶攷㕣换㘹摦〳㑡㌷㌶㑡㌳挵㜰㑣㝥㜵㥣搳敦㈳㐴㤸㠷捥搱㡤㝢㘲搹摢㌰挸㍣晣㘴㥢ㅥ慦搱ち晣㘴ㅢ㠸㜲㝦ㄸ㑤㤵㍢〸昰搳㡢㘱㠲㉦ち摤㜹户㌳昱㈴㤶㐵晡㐷㍡㤵㌱〰㍡ㄳ昵户搷㈲㙡㠵㈷ぢ㔲㘱㑥昹ㄶ捡戹㑢挱㙡换捣挳㐹㐳㥥㈰㤰搶〵㐰昴㈸㍣㐱挸昱扦㡥〶昵昱ㄷ㤱摢㜹晣慦慤㌹㍥㜵扦㕣㕦扣晦愱㐸㜷攸愷㔱慣㥦㈱愸㄰搸〰㐳㤱ちㄹ愴㔴愴愸挹〴㌱㠴愷て㈲㡤攷て攱扦㉦ㅤ㝣晥㌹㍥晦㍣愸㐸㌹㠸愲收㔵㔰づ捡㔵㍣ㄶ㕦挵㌲㜲㍢慦攲㑢㙢慤㘲㠸㈲㤲㌳搱㕤㠰㠱ㅥ㠵戴㈲㔷攵㈱挱つ攵㑦㤱〸㐵愲㘹ㄶ㐳㐴慣㙣㕢㐳〲㙤戹昳戲敤ちㄲ㔱摢愱㘸㝢㌴敥㐸挲㤷㍣搲㑥攲捤㐷㝡㙦㌲㠱晢㌵ㄳ㘸挷慣ㅤ晡㕤㌷㠵㤰挰摡昸㘹㙣㐷搱㥥改㌲愶慦㝣㌶挲搰㤱㈳搱㘷㔲㙡ㄸ㘵〲㠵〴㤶㈹㈹㡡ㅢ愹㝣㈶慡晣搴捦ㅢ㑥㔲ㄴ攰〱ㄹ〵㤵㐹㜹戲昲愳㔱攵㝤昸〴㑢搶㐹昱捥〰㥦㤷愲捡愴㔰㔹昹㤱愸昲㍦昶敤慥㔷㡥〸㌲攸㔹㈳戵㈴搸扣昲ㄴ㄰晢ㅣ㥢㠷㙢捤愴ㅥ敤㌳㠳㙣㡡㔰ㄹ㉣慥㐸㑤摡㡦敢ㅦ㉥㍥㠸㍥㡡换㑣戸昴〱㘹ㅢ晣扦〸㌳戸攴㌴㘵昸〶扥㜷㕥㐱㜸搹搵攵ㅢㅢ㘷捣㔹ㄷㄹ扤收㡣㠷戳㔵㜹㔳㤱〸捣㠲㜴戰扦敢戸攱ㄳ㑣挸挶㝥㐴㘱㌱㤵户㐶扡搳㈲㌲㤴㤲㔶ㅥ㡥㌰㥢㍡摦愰ㄹ晤㘳㐰づ攴㈵㈰ㄳ晡挷〱㠳搰换づ㘶っ㔱㄰㐸㉥㍦㡦㠴晥㄰挱㈷〱㜲ち戹㥥㜴㤰昹ㄴ挰㘰昴扦㔲㡣慣㐸扦㠹慡㍣ㄸつㄶ㈷㈳晤搳㙣昰〸㐰てㅣ戶㑡㐸㠴㌹晤㔱攴挴〷愵〴㤱㠳㝥㤶〵㥦㈳昸㍣㐰㑥攳㘴㌷扣㙢㕣㔳㤷㉡散ぢ㘸慡㜰㉢愴㐰晢㘲㤸攰㡢㜶ㅥ攰昶捥㌶㌳㡦挴搱㔷晣〸㙥㌶㝤慥㝦〸㥦摦慦㜲搱㍤昸捦㐷㌴㘹攰愷搵昷㜶搷ㄷ㤹㐰攳㝣昸㜳戱搹㙦愰ㅦ慥慢㘱㙢戲挷昷攱㤷㔵㌳捡㐳昸昷㍣㝥捡〳ㄸ㠱愳㔰攵㘶攱㙥㈱つ挸㠲攵戰㠰扡㑢㝦っ㐰㈱㡥㠹㈷晤㜱扥ㄱ戵散㕦晦㜲㤸攰㡢㐲扣㥥㘷愲ㄲ㌶㡦〶㈴慥㘵挱㤹㤶〱㠹㝦㔹㜰㍡㍥攰㔷㤱慢㐸㘴㈱搱慣㥥㠸戴㌴㜳㥦〰ㄸ攸ㄹ攴摣愸敥搴㜳㑡改晥昲晤昷扦㌲㤸ㅥ戹㌴晤挱㍢晡㥦㜸改昷㝦㝤晣挵てㅤ昸晢慢摦晣收㡢㝦㝢晣戹㔷㝦戵㜰攰户摦晤敥㙦㍥昰㥤攷晥扡摤㝣㔲晤昹㉢㐷㥦㝣㜰散捣㠳て㤸㈷㙦㌸晣攰㍤愷㡦㡦捤㕤㌴摡搳搳摢㝢摤昰敦㉥戹㝥攸晣〳扦㔰㝥晤愷㡢ㅤ㐵㉥㤷〳ち㠰攸ㄹ攲戲攵㌴扥㠱〴愶挱ㄹ扦愵搳攰㜲捦攳愷㤴挳㡤㥡挰㑢ㄶ扥つ㑥㐰ㄶ㤴㥡ぢ晡晥〳愷㐴戳〲</t>
  </si>
  <si>
    <t>Statistics:</t>
  </si>
  <si>
    <t>Forecast values</t>
  </si>
  <si>
    <t>Trials</t>
  </si>
  <si>
    <t>Mean</t>
  </si>
  <si>
    <t>Median</t>
  </si>
  <si>
    <t>Mode</t>
  </si>
  <si>
    <t>---</t>
  </si>
  <si>
    <t>Standard Deviation</t>
  </si>
  <si>
    <t>Variance</t>
  </si>
  <si>
    <t>Skewness</t>
  </si>
  <si>
    <t>Kurtosis</t>
  </si>
  <si>
    <t>Coeff. of Variability</t>
  </si>
  <si>
    <t>Minimum</t>
  </si>
  <si>
    <t>Maximum</t>
  </si>
  <si>
    <t>Range Width</t>
  </si>
  <si>
    <t>Mean Std. Error</t>
  </si>
  <si>
    <t>㜸〱敤㕢㝦㜰ㅣ搵㝤扦㜷扡㕤摤㥥㜴搶搹㈲挱㄰ち挷敦ㅦ㌲㡡㠵㔱っ㐹㔴㕢㍦晣㐳㐱挶挶㌲〶㠶㜸挴敡敥慤敦搰摥慥搸摤戳愵㠴〶㈶㤰晥〸㑤㌳愱㘹㕡ちㄴ㐲㍡挹㐰愷㐳㥡改㘴搲㌸㥤㐲愱㐹㈶㜵㝦捣㠴改㤰㐹摢攰㤰㑣摡愶搳㐰搳ㅦづ㈵㜱㍦㥦户扢搲摤敡㜴〲㐵㤹攸㡦㍣㡦扥昷㝥敦㝢摦摦敦晢㥥㔳㈲㤵㑡㥤㐱攲㉦㔳㠶㤹昳㈶攷晤㐰搶晡㐷㕤摢㤶愵愰敡㍡㝥晦戰攷㤹昳ㄳ㔵㍦攸㐰〷㝤慡㡡㜶㕦㥢昲慢敦㤳搹愹㘳搲昳搱㐹㑢愵戲㔹㈳㡤㜶昶攱㕦㈱㉥ㄸ㉣ㄹㄹ〲昴㑡㜵敢〰㤳愳㈳晢愷敦挴晣㤳㠱敢挹㉤挵挳攱㉣㐳〳〳晤〳晤搷㙣ㅦ散摦扡愵㌸㕡户㠳扡㈷㠷ㅣ㔹て㍣搳摥㔲㍣㔰㥦戶慢愵ㅢ攴晣㈱㜷㐶㍡㐳㜲㝡敢戶㘹昳摡敢〶慥ㅤㅣ戴慥扦晥扡敥㑥㑣扣㙦㜴攴㠰㈷㉤㝦㡤愶捣㜲捡晤愳㈳晤㌷捡㘰㡤愶㌴㌰攵㡤愳㈳㘳㙥捤慣㍡㙢㌳愷㐶っ㙦ㅢ㤳愵㉡㐹㈱愵㔷㜵㡥昶㘳搱㑤㐸㐶㘹㝢晦㙥㘰扢㘴晡挱愸戴敤㠳搲㈲挶扡㙢㐴㤸昴愴㔳㤲晥㠶摡慥戹㤲戴愳㘶㍦㕢㍢㙣㝡㌷㥡㌵㤹㘱愶愷ㄶ搲㙣扣㉣㥤愰ㅡ捣攷㙢㌷晢昲愰改ㅣ㤵散愲搵昶搴慢攵㑣㐶㘴㌲愹㡥换㕢㉤㐶ㄱ愶㝦户㔷ㅡ慤㤸㕥愰㑡㕣挰㐰慢扥つ摣愱ㄶ摥戴㉣㜲㔰㌱㌱㡡㐴㥡慣搶㙥㤰㥥㈳㙤㝥㠴愴敢㑢㜴㔲㌸〹㌱扦㠰㥣㜸㌷愴㡢攸㡡戸㥦㕢攱㔷㡣ㅣ㐱ㄷ㠰摥つ㤰㥦㌸㜵攲㔳搵愲㔳愹㥦晡攲ㅦ㍢㐶㥥㡤ㅢ〰㐴收㔵挸㔱攳㘰づ㐹㑦㤹改愹改昴㔴㈹㍤㔵㑥㑦挹昴㤴㤵㥥㍡㥡㥥慡愴愷慡改愹㍢搳㔳㌳攸ㄳ愷㙣㘷㘷㍡㑡摤㝦㍡㉡〶捦扢㝥攲扥㉤ㅦ晤挱收㉦㍦晤㠲㐶搱ㄹ㙣戵㤳㈴㤲㠶㝤扦㕥㥢愵捣㐶〴㈴づ㡣摡㤸ㅦㅣ㌰扤㥡扦戶㤴〶㥤㔷㈲昵戰㕦晢搹㤳ㅡㅦ㔹ㄳ㔲敢〵㈰㑢ㅦ慤晢㠱㕢㌳㌶ㄲ㜱㥢㔸搱ぢ㜰搹㤸㙢㍡㤵愲㝦敡挴挷㡡搳捦㝤搲㈹㤶㉡㙥㜱愶昲摣㈷㑢㤵㘲攵戹挷㥤愳㐵晢搴㠹㠷ㅤ攳㉣㡥㝡ぢ㠰㄰晦〶㝥㈰㑦㝣昶攳㉦㍡㉦㍥㍢扢晦搱戳㙦㍦㜲昲挶换㥦ㄴ㔴㠱㈴愸㝥㌶挰摢て㜹㔵挸㑦摤㌶扤㉤晢慡捥搰攰㔶愴㉤ㄳ搵ㄹ㘹㔷愵ㅦっ㙤㘷挵㤶㝤收ㅣㄴ㈳㥢㡣捤ㄸ㘴㥣挳攱攷〲㕣㥡㕣㔷攰㍤昷㤴㔳っ㉡愷㑥㍣㔰っ扣㉦㝦昶搴㠹㐷㥤愳挶摢㌸攸㍣〰㈱㕥㡥㤶㜵挱㠷㙥ㅢㅡ昸晡捥㍤㥦攸㝤敤晤摦晣敥昳㑥昷昹㘸扥㈹㘲晥㌱捦㍣づつ戲愸㥢慥改摦捡㝦㉢慢㘴㘸㘴㙢搰摡㙥つっ㤴〷户㥡摢㑣㡤攲昳㐶㜵〱戱搷㙤摤㔲㜵捡敥㜱愵ㅣ扡慤摤㔵㍢㤰㥥㉡昴㔸昸〹ㄵ㥣㉡攷慤㕤㜳㌰ぢ愵㔰㡦㥣㘵㡤㑡㉦㠰㐲つ收ㄷ㌹敥扣ㄱ搳㤷㡢挵扥㘸敥ㄱ户敥㤴晤户戵㙥㥣っ捣㐰㥥㥢㙣㕢㥣㘴挹戰㐹㘸㕢改慢㈵㥤㥦ㅣ㜶搸戴敢㜲㜸慥ㅡ㌶晦㔲愲ㄹ㝡搷㥤㕥扥㜵户㈷敦㕡㘸㕤戲愲㘱㤸收㘳㙡敥㈵扢っ㥢挲㜵ㄵ㐷㉢慥㉦ㅤ戵扣扥摡㠱㙡㘹㐶㝡㤳㤲㠶㕤㤶搵㔶摦挲愶㐸昹昷敤㜷戰㔱愸昳昲㐵㡤戵㐴戴㜴捡戲㡣昵捥〲换昳㠷捣㘹㕢扥戵愹㑢昸㑤㌴㥣搳㔴扤摢㉤搵晤㔱搷〹㍣搷㙥㙥ㄹ㉥ㅦ㌳㘱㜰捡晢摣戲捣愸㤴ち愱㐸㜵㜴〸㤱扡愲㤵扥攳摣㍥㜵㝢〳㤳搰㠲戴敦摣挰㐴散摣搲㈶㉣捣㡣㑣〳㤳戱晦㤵㙤㔷搲挸㠴散扤戵㙤敦ㄶ㑣捡㐱㥢㥢〵慦晦㈰攸〳㍡搸㤲㔲㤹扥㘴昹㈹ㄷ昹㜲㠵㤵㌶㔰㠵㝥ㅣ㝢户㐱㥡㥡㜶㠱昷㝥戶㥤搳改摥㘸昷扢㡥挱慤搸㙢㍡㘵㕢㝡㙤扤㔰挱ㄵㄹㄷ㄰ㄴ〹㉥㈴戸㠸攰㘲〰敤ㅦ愱攳㤶挵㈸㔵慦㤸ㄳ昳摡昱㙡㌹愸攸ㄵ㔹㍤㕡〹㔰〷敦㌵㥢㈵扡㍦ㄸ晤昵挳㝤晤㌸ㅤ㘲攳㔲㠲换〸㉥〷挸攵㔲晡ㄵ昸㑤改㌹攳㑡晥㕣〵搰ㄳ晢㔵挵㤰㌳㜳㐲愳〳昰收㍤ㅢ晡捣㠶㜲愴攰收晡㕡つ昳晡ㅤㅤ慤戰戱搷昴㉢〱〵戱㙤愳昲㘱晡㌸改ㄶ㠰敥慢〱昶敤㤵㌶挴㜸㡤㍣㘴㡤㍥搰㡡扥ㄸ㉤改㕢㙢㤳昳㑥愹攲戹づ捥つ㘳㘶㘰づ㤷攰㜰晡挲搴㙢ㄳ敥㘸㍤搰㙢㝢慢昸改慥ㅤ㤴戳搲っ㐶愱愵㠳㝣㙤〲捥慡㔲愳攳攵㌹慤ㄶ晡㤹㘳搲㉦ㄹ㜴㐸挷愱㤵收㜴攴愰㘶扢㙢搴㌳㜲㉥攰搴㥤㌵㌸㍣攰㈶〳㥤晡搴愸㌰挷㤱㜹㔵ㄷ㡦捥㐵㈵捣㔰㔰搹㠶㔹扡㔴㐵㌸㤳戲搹㌰愰㌸摢㘴㈲㤸ㄴ愰㥢㠳慡敤昷㐷搸敤ㅦ㜳㜱㕡㤱敡攴㐴慣敢㍡昸㑢㙦㑢慢愴㥣搳愳摤㕦㥡づ愷挵㔲昶㜸㙥㝤㤶慥捥㥡捤㠳戹㔲㐶㍦挰㘳慦㍥昵慥㑢ㅦ㝤晡㑣昴㝢て㈴㐸㈵㠳㑥慦㐱㜶㘷ㄱ㍦㉡ㄹ〳昸挹戵㙢搳攸ㄴ户㔴戴换㌸摦敡㘰㔸挳㙥て㜹㔲㥤㈶戲慡㌰㍦㉢昳戵㕢㕣㙦㘶摡㜵㘷㐸晣つ慡攴㔷愴っ攸愲㜷㐵㈷ㄲ收㠵㄰ㅤㅤ㑤㉥㜸㠳㉦㑦攷㕥ㅦ〴挸て摢㜶㌱㥥搱搷摦㠱慡づㄸㄴ㝤㍢㌲㤷㑤㐰敦攲挴㔹ㅣ戸晥敡㝤㘴愶攲愸改搹㙥ㄱ挷ち㜸㘸㜴慢晢攷㙣㝦㑥㝣ㄵ戸愰㙦昷昴㤹攷晦晡摥昷晥搷㝢㍥㜵晡㈳㉦㍤㝦晤敦晤户昸㑡搴戰挴㠳愷㍢搹挶つ㙡昲㤳改㠶㌶戹㐱㑢っ㝣愸㘳㝥攱挶慣㍢㌷愶搹㠵戹㙡〵扢㥤㜰㘲㤶㌵㔹扦㜰〲㕡㠵愲㐲㈷攰㥤㄰ㄶ昱㔷㄰㍢ㅡ㝤攴㥢㤳昱㙥㤴㡤㈱㠲㕦〶㠰改㔶扡っ㤶㝢㘷㔸ㄴ㌴㑣戴搴挶㌰挱〸㠰挶㘳㐸㝢㠳〶㜱敤㐱愷って搶昹摡㤸戴㑣㐴慡㤴ㄱㄲ收捦搳㐶㘵㄰挱㙢㌰㔰敤㌷㠱戵搳㤶攸㐹昷戶㌹㡥㠲攸㑥㜹㡦㜴づ㐱ㄱ晢㙢㙡㝡搶捡ㄴ㘲ぢ挶㈸㐰㥣戴㉦㠱ㄱ摥昸㥥攸攰㜵ㅥ愳晦㌰㌵〵ㄷ㄰㈵搶ㄸ㍣昴㉦㌵㝢㝢㔰㥢㙢搷㈶㜸昶愷改㌳㘸㙡昴〹㠰づ㌰㡢㐱攳㈲㍥ㄷㄹ㠷㈵㔶攳㑦愲㠶㈵愱〲ㅥ昶㔵㈰攲〰挷㍦㡤㙥慤戹晣㈰㥡㡤㐹㠲㐳〰つ㕣㝥㌸㉣ち〶っㄴ㤷摦挲㑥户〲〸挶〴挸改挶㙤〰㜱ㄲ㥦挶㌷㠸㐰㠵〴㐶ㄸ㤶㈲攱〸㙡㜳㐶㥢㌶挱㐸挳〲ㄲっ㈲㈱㐴挰㈳搱㍥㤷㈰攰攱愸㈱ㄹ㤴搰攸攲㈷扤㉣ㄵ挲㕢㌸慥㌵攸㔰㝥㔲户㙥㜶慡㠱摦㘵つ搷〳㜷㜷㌵〰㤳㜷㕢〰挸慡㈱攷慡㤳㑤挳愰㍥敢㜰㔵ㅥ㈷㝢㕦戰戴〹搱捤㌰ㅣ㐴捦攳晣愵敤㘳敥㡤㙥㌰㔶昵㘷㙤㜳晥㤲ㄶ捤㘱换㉤ㄵ改攰愸敤攱挴扤㔲㈷㜷㜶㔶㤶㕢慣㜱搲慤㝢㈵㌹㍥戶ㅥづ敢㈲昴㠴㔳㜰戶愰㙣挴愵换ㅢ戹〶扣昳挰㤶㠶㠳㈶㔶㜹搶愳〷㥡㌲㡥ㄲ攲㥢㘰㜱愴㤴㔶㐴戱㍤㝢㌴ㅣ晤挹晦㌹ぢ㈴つ敢昲㔱㙣㘹摣昱慢㘵㤹㡢㑡㠸挱㙤㠸戲晢敢㐱㔳㡢㌹搷ㅢ戵挰㠳摣敦㠰散㈵搳㉢慦〷㡡㘰㘳㐸㈱㌹㠴㡥㝦慢㐳㜲㌸㑤㉡昵㑡㝣ㅦ昴捡㍤ち搱㈹敤㐲㌴戵㜴收ㄷ挴㄰㤹㠶愸〹㡤㘳㥥愸㕥愸捥戲戴㑦㥡㡥愲挰㘴㔰ㅥ㤳挷㌶愸ㅥㄲ㡣㡤换〴㕢昶㌶ㄷ㤵㌹㌵慣攱㘹摦戵敢㠱摣戰㤰㔳〲㙥㔸〷㈵㍤昲㘳戲㝢㈱㜷愰ㄴ㈰㐶戸㌰ㅦ愳㕢敢㠷㍡挰㐸㈶愲㤰㔰㌴搲摢㌰㙥昳㈶㈸㍢慢愴㈸搴戸愵搲㝦散㄰扦晦㄰搳㤳㍢㔲㜱㈶ㄲ愲㡢㌰㝤搲㕥㌶敢搸挶㄰ㄷ愵愸㌷㡥扣㠶㥡㑤㈹慤敥戸㡥搱愵扣愵昴ㅤ㐲挸扣㠶攸愱搸搸戸攰ぢ慡㈵搳戶攷㌷㔸攳㑥挹慥㤷攵㠴㌹㉤敤㔸㔷扢㕥㙤㥤搰㑢摤㠲㠶戴㙡㠳㤷〸㈹攳戸ち㡤〳㙡慢㔶㙦㈹愳〲戴㉡㔳㡢㌹㐲摤挶㐸搶㥢㡥㈵㌲摡扥㘹㌱ㄲ慥慥收愰搲㤶㔴㔱㤷㌱戰戲㄰㡥㔴搲搶搰㙤挲㥤㜰ㄱ㉡㉥㌷㔴敤慤㠶㔵敢㐶愶ㄴ㠹㜴㕤㕦慤㔱〱慥㔲愹㕦晦晡㌳敡㜷攲㥦㜶扥㍤昸攱㜷㡥摦晦ㄷ㍢㘲ち㌰散㤷っ挹㌴〸㠶戲昷㑡〱昲挰摥㐳敤ㄵ㍡ぢ㠷慡㠱㉤扢㉣搵慥昲㔹㡡〳戱搹㘹ㅤ慡㈰扣㌱㤶户昶㜸搵戲㕤㜵㈴ㅤて㕣㕤昰㍡㜴㐲ㅥ㐵㤰晤㠰敢㔷ㄹ㘸挸㕢㠷㍣搳昱㘷ㄹ挵㉡捤㙦㙡㉡㈹㘲㘹搶㐸搵㠱昰㠴摦㘴扥挷㥡慣戸挷㜱㙤㕦慦㌹㝢捣㔹㝦㕤㄰㡡㡥㘴㤸㐲㠹㑡㡢㜴㕡㘴搳搹搵摡㈸ㄵ㜴愲ㄳ㤰扡〶搳愶〹㈲㈳挵〰㙤ㅢ㜹㈵愵愲㙢づ捡㉢搷搵㜴ㅤ摡㌲挶扡昰敥㠱㍡搸㤸攱ㄸㅢ㘰㝣捦捤攳㡢㤷㘳㍦捤㤳〵敤㜲㑣搷挶ㄲ㈸捥㔸〸挴慢搳㐵挸㉤慣㈳昳ㄸ㡡攸㉣㈵㌹㌰㘷愹㍥㘴㐶ㄸ㑦㜶㘷㜶㌷挲㕡摤㤰㝤㘸㕥㠴㤶愱㜲㌷㠴〵㝡㜱㌵搳昶愳戶㔱户㔶㌳挹㕤攴捣㐹愸㙤㤹㔵㉥㌵㤴㠹㘱〱㈸ㄶ㡣慡捣㌹㔴㤹㜳慡ち搶㤸㤷㙢㉡捦戹摣愳愶㔷つ㉡戵㙡㈹换〲㉦挰搶〵㕢㠲㠳㜸ㄱ㄰㈷挵㥢昰㑦㤳㈷收㌰昴ち㙡昷攳挸㐰搴㤱晡㘰摥戴㌲攱㘲㤵㌷ㄷ攰㕥愵敢つ〷戳㘹㡣昸㐳敢㠷㑢㘹昰扤㔰愳㉣㠱攰㈵〳㥢つ㌷捡戰㤰改〳㘸ㅢ㑤㈶换收㈶㕣戳扣ㅢ㜷愴慥搷ㄹ扤戰挹㠲戴搴㉡㕥㠱ㄷ〸愳戸㝤挳慤摥㌱戸挰㕥㤶ㄵ㤳㠸捤㘷㜸昵愰㠷㌴愴㕦㤹搲戴慥㙣慢㙦㡤挷㜳㕤ㄲ㐵㕡ㅢ摦っ㡤㉦㤹晦摦㙦扡㙥〷ㄶ㠵㙤搱㡢㌰㘶〹敥〲㄰㕢〰戸㥦㐴〷㡦ㅤ㝣〰慤ㅦ㈰㈹㈵换㐶摢昹ㄶ㐶慢昱ㄶ㈰㕢攳㜶攰㙤攸戸ㅢ挰㙤〲㔰愲㜷㘵ㄹ㡤㌷㜸攵昳㌷㈷㑦㌲㌴㤴ㄲっ㘷挷摦㈷㕢㐴ぢ慣㈳㙢ㅣ〳搰ㄸ㘵㝡ㄳ搱㍣戵扤㠵㠳愵昲㜳ㄷ捦㤱㜹慢昱搸搸㙢㐵攷挷㠶㔳㘲愲㑥昹㔷㤰昳㜵㜴〶〴㍡㠰戶㔸㙡㔶㙤㠰挹昶愱ㄷ㉡ㄸ愸愳挱㑤改挷〱㝡㐳㜴ㄵ㠱㥢挰慢㑥搷㘹ㄱ搹愸㤴㝥㘶㔱改ぢ搲㑦摤捣捤㈱㈳ㄸ攳愳㐲㠵㍣㠵〲昶㍥攴㔷ㄶ戰㥤ㅣ㠱㍦攳晤〰ㄴ㐷㈵㤲挳挸挴㑣㠱㙣捣ㄴ㜷㈳㙢晣ち㠰ㄸ〱㘸搱攱〳散㜰て㠰挶戰㔴㔲愳㌴㐷搷㜰㐲愶换㤶㘱㝣㈱挳扢愹㉣慥㜹搴愵㤶愶挴慦慢攱㌲㑡て敦愱戲ㄸ㠳㕣捤搷㈷愱㥢㘵㌹ㄷ愲㡡散摥㍤敥㑦捡扢敡㍣㑥㤹㌶㌵㑡㍡㡤㤷㔸戸㉤㑡摥㍣㉣㔹〴㈷㥣㤴㉡ㅥ㈸㕡〹晡㠲ㅤㄴ㡣㤰改昷〲昴㌳挲㠲戵㑣㈵㥦愰㉣昳㌴㠶㈷㜸㠴㜹ㄶ㘲戴戹㥣昱㐱㔴愵㡣晢〸挵ㅥ㠰ㄸ㤹つ㈲㜸㍦㝢㝣㠸ㅤㄸ〲愳ㄸ㉡㕤ㄹ㌱捤㐱ㄴ㐳愶昹㔵攴捥㕥㝣㑢戳㌲攳㌰㕡愶ㄸ攷搷㌸㈵挳㘶㑤㡣昳ㅢ愸㔸㤹㜱ㄸ㕥㔳㡣昳攱㈸挳㠲㘰㡣㉤摥㡡㡥㝣愴㑤ㅥ㐰搶昸㑤㜶㘰晣慤㐵㠷㡦戰挳㙦〱㘸っ挹慤挸㌸扣搱㕡㈳挶㠹㜹㈵晤㈶㔹㐵㌱挳㐷戱㡥慢㤷㘳㠶搶敦㤱㕡昰挲挷㌰㑢㉡㈷ㄸ㕣㡣㔱搳挰〶て愲摡昸㙤〰敤㈸挰ㅢて㌹ㄵㅡ攲㠰㉡㠴扤搱扡愹㙥摡㜸扡戸ㅦ㠷搲㠰㔵敢挱ㅤ挹㠴愱㠱ㄵ挵㔴㙤攱昶㈳㐴㝢ㄲ〷捤㈲ㅤ敤㑤㐵散㔷ㄷ㍡挸㘹㌶㠴昵㡤㝤㠵㕣摦ㅣ㐳愷〹捥ㄹ扦㐳㠸㌰㕤〵扦㙤㍣昳挴㐹㥡戳昵㉥㍡ㄲ㜴ㄹ晢㙣搸㠱㌷攰愰㝦〲㐳挵っ〱晥㡣摦㡤㌲捡ㅦ愰昹㐸㡡搴ㄲ敦㑥㜱㥣㐵㍦㙦㌲㤸户攱㕢㌳㑢摤ㅣ收攸㑣㈰㔰㠸㍡㉣捦昵㄰㈷挸㈴敦散ㄶ挶昲捥慥敢慣挴戳ㅥ㌵㡣㉤㜴㈳戵ち㄰扣散昸㘶㥣㜲っ㤳晥㄰挰㔹晢慡㈵捦昵㕤㉢㈸㑥攲㠸㔸攴㐳㉦ぢ挱㠲㘱捤挲㡣㉤扦挹㡤㘵ㅣ㙣㐴㍢挶慢㡥摣㡣攳ㅥ㜷搴㙡㌴㥦敦摤ㄴ扥㍡㍢昹ㄹ摡㈳㤵㉥〶ㄶぢ㜴㌹㌹搸㜸ㄸ㈰摦㔱愰捦挶㔴愰摦挶㔴愰㤳挶㔴愰愳挶搴㐳搷㡡戳㔰昷慤㘹㉡搰㈱㈳㌵昵㐷〰㌶㡥㡥㑣㌵㍦㐷搶ㅦ㐵㜵㌷慡㤵敤㍣㠸愷㘲晡ㅦ愰㘶〳㙡ㅡ㑥㝦〵㝡㜴㥣挵㜸㡣愰㡢㠰换ㄵ捡㠵㘰改〹㤶昰挷㑥㠲㉥〴㤹㐷ㅣ〱㜲㐹㌲攴㔳晡ㅦ〲㉣㑢〷㜱㍢扡㤱ㄶ捤戸愴㜷愱㜰昹㘹㘴㡣捦〰攴搳〵扡ㄳ㑣〵扡ㄴ㑣㠵て㠴扦愹〲㝤〸㈶㡤㜶㜲㐵摤㄰㤹㜰㝥㐰㑣㡢㤲㈸ぢ㤹改散㕣ㄲ㥥㙦搶ㄳ戰摦㑡愷㈸㐵慥ㄳ㙡户㘲摤敤挵㍥ㅥ搴捣愲ㅣ捣㐰㠸昱㈴挱㔳〰㌹㜱ㅦ愰㘲慤㍦㐲㈶ㅤ晤ㄵ敥㐷㐶攱㥦㔴㌴㐸㌳㠳㘴㉡搰捣慢晡愷㔹戵㠹㘰㈳㠰㔰ㄶ㥡愵捦戱ㄴ晦搱㐲㉢扡散挳㠲㘳扡ㄸ愴ぢ㐵㐱摣搰㤲〴ㅦ㐶愳㈲挱攷㤱〱㍢㍦挰摥㐸〵摡㘵愶〲㡤㌰㔳㠱㠶㤸㐹搰㌲㤱〲㘲ㅣ㔳ㄲ㍢摣㠸昱〵㠲㍦〳挸ㄵ㘸㥣㕡敤㠷昶㑡搵晦㌹晢㥥㐳戰ㄹ㐰㔰㉤㉡慣㍣㠳っ㍢昰㑦㈸摤㠵㡣昱㉣〰ㄳ㍦㔳愰づ㔳ぢ晥㑢㘴昲ㅤㅡ挵昰㕤换摦戸㌴戰㜹ㅦ搴㙡搳愳捤㕤㜸㠴㌹捦㐹㍢㜰扣ぢ摤换㑣晡㥤慢㥢㡢㑣搳㠹愹昸愷つ〱㈷㍦挵㍣㐴挵愲昵攰㡣ㄷ攰捦㜸ㅥ㐰㔰㐲㌷戰㌴㐸昰づ㠲敤〰攲㍡㝣戲攵〳㥣敤㔱㐳昲〱㑥攱〹っ㔳㠸晣ㅡ㌲昹づ㐱ㄹ㈴㌲挵㈰㐶㜰〷敡愳㈷㔹昳㤹戸㘹㕢搴愴㠸昸户愸敤㈱㙦戳㤴㔰㙤慦散㐰ㅤ搳捥ㅥ㌲扥敡㜱㐴㕣昸攰戰昶搲㍤挹㤷㔵㠵㔸ㄶ㡣扦㐳㔷攳敦〱〴ㄹ㝥㜱㥢ㄳ慣㔷摢摣ㄲ敤㘶挹㠵㘹㕦搴㤰扣㌱㉥㔰㐴搴㌶晦〱ㄹ㙣㤳㝣慥戶㜹㘵戴ㄷ戵捤ㄷ㔱摢㐳づ收㍥㤶摤ぢ摡㤰戲㍢搵㑦慡㄰晤㥥戵戳㠷㙣慦㐶㉥户㐷㌵攲捥㝦㔱㈳敥摤晦㥦攱挸㙦扥戶㔳㔰ㄲ㕡㙤昴㤲攵㌶㝡㜱搴㤰扣ㄹ㉥㍣㠳㤹搴㐶晦ㄹㄹ攳㕢〴㉦〱攴ち戱昸㘸㤴㤸㤵捥散つ㙦户㝢搰㕤戳㘸散扢慣戰㥡㑣慥敥〵㙤㘵㈹扢ㄱ攴昲昰㝡㝡〲㘱㕢㠴戶昰㈶㉣戲㍥〸攷昲昴ㄵ㠷㔱っ㔵攲㘰摤摡敦㈱慥搲㘹㡤晢〸づ㤷戳㜸㤳ㄸ攰㌵扢戳ㅥ㕣㑥昸㉥ㄹ㉡〳㜰㉢慦㜱搳㉤摤㠶昳搱㥣っ扢㌴㐴挰ㄷ昱ㄱ摦㠰愴ㄹㅢ㕢㥤挳愹㥦挲挷ㄶ㥦搱㉡㍦挵㑦㡢昳挱〰捡㤴㝥晦㥡㜳捥㜰戹㔴㡣挶换昸㔱敡㐰愸㍤㈰㡡㘰㝣㤷㔵㔷挴㈰愵㔱㝦㈴㌷㐵〷㙥㌷㐷㈴ㅥ晦㜶㜵㜱愷㠷ㅥ晡攲捥ㅦ㙦㍢㌲㉣愸㈲挸㍤晡昷〰攲㔰㐴戹㈱ㄴ㤱ㄱ㥢攳㘵愵敥㑤㉤㉥敢㕦搱㕦扤㜷㔰晡ㅤ㈰㘷㝣㥦㔵㡢换ㄲ搴㌰㕣㕡㥣㌴敡㤵敤〹㉤摣㙣愴挳〳扥昲㘹晡挲㝣㘴敢晤㘶搵㐹ぢ捣ㅡ㡤㡡㈵㐹戶㘵愷㔴㠲ㅣ扥愰㌵㙡扢愲搰慤愶晥㙢㐲㤶㘵晥ㅦ〵慤㌶ㄹ挸搹慥㕡昸㜵戲㌶扥〰昹挳攵㡢慥㕦晢㈶ㄷ捦攱攱㔳㈲㌵㐹㈳㌸㝤㈶扣㥢晣挶㡥戰昶㜴㠴摡搳㘷戴㕥㈰㝣㔵㕦㙡㡤㈳㐱扤㑢㍣愹ㄴ愹慡㔴敡昴㤹㙤㉡扤扣㘴〱㘲ㄳㄶ挰㐵㜰㍥㐱敤慡㌸攴〷挸㌴挶ㅤ㥡戹愴搰㤲㑢㕥挵㤸〴㤷晣㤰㔵つ㕣㐲〵摤挸㈵㠲㕡㑥改昱㉥㑣㐹㜳昵㙥㔴㘴搳扡昸㔶摣㤰㡢ㅡ㠶㔴㠳㄰㉦挵つ㐶搴挰㉤ㄹ愷〱㌴㑡㑦㤲㍦㤶ㄵ㙢敥㜷㤵挷戱ㅦ㘱愸愰㕣㜲づ攳㌵〰捡ㅥ晦〴㈵㐵〹昱晦戱㐴㈱㔱㝤㕥㡦㌲ち挹挴㤳敡昳㘳搶ㄲ㐵慡捦㑦ㅡ晡昴㜰㍦户攰㉦㍤㈷㑡㜷㤴敦戸攳㜴㑦愶㜸㙥收搶㥤摤て扤昴戵㙦㍦昸挲㝢㠷扥昷晡㈳㡦扣昰㥤〷㑦扥晥愵改愱慦㍣昱挴昳敦㜹散攴户㌷㔹㡦愷㍦㝦㝡攲昱扢〷㘶敥扥换扡昹慡㍤㜷摦㜶攷㑤〳〷㌶昶㜵㜴㜴㜶㕥摥晢搵捤㔷ㄴ敥扤敢ぢ攲搹㙦㥣敤〸戵〷㝣挰㠸㔸㔱ㄹ㥤〲昷㤲㘱㉤㤷㘴㌰㝣㤲㑦ぢ戵ㄵ㔶㍥ぢ㄰愷〲户愴扡㜶戰㔷㠷㔰㥢㐱㕤㜳㉦㙥㑡昵搲㔴慦〲扦挶㜲ㅥ㠷㑣搴㈸搲扦昶㤳㤰昴㈳愸捦愲㥡㥦㔵つ㍦㡡ㅡ㤴晢㡤ㄶ㐴㘶攳愶晦㑤㡣攱昴㙡捣晦㈴ㅡ㌸㑣㈱扢㡢攳ㄵ挰㘷㥡ㄶ搹昵晦摥愸搴搵</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</si>
</sst>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 #,##0\ ;\ \(#,##0\)"/>
    <numFmt numFmtId="166" formatCode="0.0000"/>
  </numFmts>
  <fonts count="5" x14ac:knownFonts="1">
    <font>
      <sz val="11"/>
      <color theme="1"/>
      <name val="Arial"/>
      <family val="2"/>
      <scheme val="minor"/>
    </font>
    <font>
      <sz val="11"/>
      <color theme="1"/>
      <name val="Arial"/>
      <family val="2"/>
      <scheme val="minor"/>
    </font>
    <font>
      <b/>
      <sz val="11"/>
      <color theme="1"/>
      <name val="Arial"/>
      <family val="2"/>
      <charset val="163"/>
      <scheme val="minor"/>
    </font>
    <font>
      <sz val="9"/>
      <color theme="1"/>
      <name val="Arial"/>
      <family val="2"/>
      <scheme val="minor"/>
    </font>
    <font>
      <b/>
      <sz val="9"/>
      <color theme="1"/>
      <name val="Arial"/>
      <family val="2"/>
      <charset val="163"/>
      <scheme val="minor"/>
    </font>
  </fonts>
  <fills count="5">
    <fill>
      <patternFill patternType="none"/>
    </fill>
    <fill>
      <patternFill patternType="gray125"/>
    </fill>
    <fill>
      <patternFill patternType="solid">
        <fgColor theme="9" tint="0.59999389629810485"/>
        <bgColor indexed="64"/>
      </patternFill>
    </fill>
    <fill>
      <patternFill patternType="solid">
        <fgColor rgb="FF00FF00"/>
        <bgColor indexed="64"/>
      </patternFill>
    </fill>
    <fill>
      <patternFill patternType="solid">
        <fgColor rgb="FF00FFFF"/>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9">
    <xf numFmtId="0" fontId="0" fillId="0" borderId="0" xfId="0"/>
    <xf numFmtId="164" fontId="0" fillId="0" borderId="0" xfId="1" applyNumberFormat="1" applyFont="1"/>
    <xf numFmtId="0" fontId="2" fillId="0" borderId="0" xfId="0" applyFont="1"/>
    <xf numFmtId="0" fontId="0" fillId="0" borderId="0" xfId="0" applyAlignment="1">
      <alignment horizontal="left" indent="1"/>
    </xf>
    <xf numFmtId="0" fontId="0" fillId="0" borderId="0" xfId="0" applyAlignment="1">
      <alignment horizontal="left"/>
    </xf>
    <xf numFmtId="164" fontId="0" fillId="2" borderId="0" xfId="1" applyNumberFormat="1" applyFont="1" applyFill="1"/>
    <xf numFmtId="0" fontId="2" fillId="0" borderId="0" xfId="0" applyFont="1" applyAlignment="1">
      <alignment horizontal="left"/>
    </xf>
    <xf numFmtId="164" fontId="2" fillId="0" borderId="0" xfId="1" applyNumberFormat="1" applyFont="1"/>
    <xf numFmtId="0" fontId="0" fillId="0" borderId="0" xfId="0" quotePrefix="1"/>
    <xf numFmtId="164" fontId="0" fillId="3" borderId="0" xfId="1" applyNumberFormat="1" applyFont="1" applyFill="1"/>
    <xf numFmtId="164" fontId="0" fillId="4" borderId="0" xfId="1" applyNumberFormat="1" applyFont="1" applyFill="1"/>
    <xf numFmtId="0" fontId="3" fillId="0" borderId="0" xfId="0" applyFont="1"/>
    <xf numFmtId="3" fontId="3" fillId="0" borderId="0" xfId="0" applyNumberFormat="1" applyFont="1"/>
    <xf numFmtId="165" fontId="3" fillId="0" borderId="0" xfId="0" applyNumberFormat="1" applyFont="1"/>
    <xf numFmtId="165" fontId="3" fillId="0" borderId="0" xfId="0" applyNumberFormat="1" applyFont="1" applyAlignment="1">
      <alignment horizontal="right"/>
    </xf>
    <xf numFmtId="166" fontId="3" fillId="0" borderId="0" xfId="0" applyNumberFormat="1" applyFont="1"/>
    <xf numFmtId="4" fontId="3" fillId="0" borderId="0" xfId="0" applyNumberFormat="1" applyFont="1"/>
    <xf numFmtId="0" fontId="4" fillId="0" borderId="0" xfId="0" applyFont="1"/>
    <xf numFmtId="0" fontId="4" fillId="0" borderId="0" xfId="0" applyFont="1" applyAlignment="1">
      <alignment horizontal="right"/>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m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21</xdr:row>
      <xdr:rowOff>9524</xdr:rowOff>
    </xdr:from>
    <xdr:to>
      <xdr:col>4</xdr:col>
      <xdr:colOff>171450</xdr:colOff>
      <xdr:row>36</xdr:row>
      <xdr:rowOff>114300</xdr:rowOff>
    </xdr:to>
    <xdr:pic>
      <xdr:nvPicPr>
        <xdr:cNvPr id="2" name="Picture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38574"/>
          <a:ext cx="5048250" cy="2819401"/>
        </a:xfrm>
        <a:prstGeom prst="rect">
          <a:avLst/>
        </a:prstGeom>
      </xdr:spPr>
    </xdr:pic>
    <xdr:clientData/>
  </xdr:twoCellAnchor>
  <xdr:twoCellAnchor editAs="oneCell">
    <xdr:from>
      <xdr:col>5</xdr:col>
      <xdr:colOff>19050</xdr:colOff>
      <xdr:row>21</xdr:row>
      <xdr:rowOff>0</xdr:rowOff>
    </xdr:from>
    <xdr:to>
      <xdr:col>11</xdr:col>
      <xdr:colOff>347887</xdr:colOff>
      <xdr:row>36</xdr:row>
      <xdr:rowOff>113890</xdr:rowOff>
    </xdr:to>
    <xdr:pic>
      <xdr:nvPicPr>
        <xdr:cNvPr id="3" name="Picture 2"/>
        <xdr:cNvPicPr>
          <a:picLocks noChangeAspect="1"/>
        </xdr:cNvPicPr>
      </xdr:nvPicPr>
      <xdr:blipFill>
        <a:blip xmlns:r="http://schemas.openxmlformats.org/officeDocument/2006/relationships" r:embed="rId2"/>
        <a:stretch>
          <a:fillRect/>
        </a:stretch>
      </xdr:blipFill>
      <xdr:spPr>
        <a:xfrm>
          <a:off x="5629275" y="3829050"/>
          <a:ext cx="4443637" cy="2828515"/>
        </a:xfrm>
        <a:prstGeom prst="rect">
          <a:avLst/>
        </a:prstGeom>
      </xdr:spPr>
    </xdr:pic>
    <xdr:clientData/>
  </xdr:twoCellAnchor>
  <xdr:twoCellAnchor editAs="oneCell">
    <xdr:from>
      <xdr:col>2</xdr:col>
      <xdr:colOff>161925</xdr:colOff>
      <xdr:row>8</xdr:row>
      <xdr:rowOff>0</xdr:rowOff>
    </xdr:from>
    <xdr:to>
      <xdr:col>5</xdr:col>
      <xdr:colOff>295052</xdr:colOff>
      <xdr:row>12</xdr:row>
      <xdr:rowOff>8639</xdr:rowOff>
    </xdr:to>
    <xdr:pic>
      <xdr:nvPicPr>
        <xdr:cNvPr id="4" name="Picture 3"/>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24325" y="1466850"/>
          <a:ext cx="1780952" cy="742064"/>
        </a:xfrm>
        <a:prstGeom prst="rect">
          <a:avLst/>
        </a:prstGeom>
      </xdr:spPr>
    </xdr:pic>
    <xdr:clientData/>
  </xdr:twoCellAnchor>
  <xdr:twoCellAnchor editAs="oneCell">
    <xdr:from>
      <xdr:col>2</xdr:col>
      <xdr:colOff>171450</xdr:colOff>
      <xdr:row>3</xdr:row>
      <xdr:rowOff>76200</xdr:rowOff>
    </xdr:from>
    <xdr:to>
      <xdr:col>5</xdr:col>
      <xdr:colOff>304577</xdr:colOff>
      <xdr:row>8</xdr:row>
      <xdr:rowOff>8525</xdr:rowOff>
    </xdr:to>
    <xdr:pic>
      <xdr:nvPicPr>
        <xdr:cNvPr id="5" name="Picture 4"/>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33850" y="638175"/>
          <a:ext cx="1780952" cy="83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11" sqref="B11"/>
    </sheetView>
  </sheetViews>
  <sheetFormatPr defaultRowHeight="14.25" x14ac:dyDescent="0.2"/>
  <cols>
    <col min="1" max="1" width="52.875" customWidth="1"/>
    <col min="2" max="2" width="11.125" style="1" bestFit="1" customWidth="1"/>
  </cols>
  <sheetData>
    <row r="1" spans="1:2" ht="15" x14ac:dyDescent="0.25">
      <c r="A1" s="2" t="s">
        <v>16</v>
      </c>
    </row>
    <row r="2" spans="1:2" ht="15" x14ac:dyDescent="0.25">
      <c r="A2" s="2"/>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75000</v>
      </c>
    </row>
    <row r="9" spans="1:2" x14ac:dyDescent="0.2">
      <c r="A9" t="s">
        <v>5</v>
      </c>
      <c r="B9" s="5">
        <v>50000</v>
      </c>
    </row>
    <row r="11" spans="1:2" ht="15" x14ac:dyDescent="0.25">
      <c r="A11" s="2" t="s">
        <v>7</v>
      </c>
    </row>
    <row r="12" spans="1:2" x14ac:dyDescent="0.2">
      <c r="A12" t="s">
        <v>8</v>
      </c>
    </row>
    <row r="13" spans="1:2" x14ac:dyDescent="0.2">
      <c r="A13" s="3" t="s">
        <v>9</v>
      </c>
      <c r="B13" s="1">
        <f>B4*B8</f>
        <v>750000</v>
      </c>
    </row>
    <row r="14" spans="1:2" x14ac:dyDescent="0.2">
      <c r="A14" s="3" t="s">
        <v>10</v>
      </c>
      <c r="B14" s="1">
        <f>B5*B9</f>
        <v>450000</v>
      </c>
    </row>
    <row r="15" spans="1:2" x14ac:dyDescent="0.2">
      <c r="A15" s="3" t="s">
        <v>11</v>
      </c>
      <c r="B15" s="1">
        <f>B13+B14</f>
        <v>1200000</v>
      </c>
    </row>
    <row r="16" spans="1:2" x14ac:dyDescent="0.2">
      <c r="A16" t="s">
        <v>12</v>
      </c>
    </row>
    <row r="17" spans="1:2" x14ac:dyDescent="0.2">
      <c r="A17" s="3" t="s">
        <v>13</v>
      </c>
      <c r="B17" s="1">
        <f>B7</f>
        <v>500000</v>
      </c>
    </row>
    <row r="18" spans="1:2" x14ac:dyDescent="0.2">
      <c r="A18" s="3" t="s">
        <v>14</v>
      </c>
      <c r="B18" s="1">
        <f>(B8+B9)*B6</f>
        <v>625000</v>
      </c>
    </row>
    <row r="19" spans="1:2" x14ac:dyDescent="0.2">
      <c r="A19" s="3" t="s">
        <v>11</v>
      </c>
      <c r="B19" s="1">
        <f>B18+B17</f>
        <v>1125000</v>
      </c>
    </row>
    <row r="20" spans="1:2" ht="15" x14ac:dyDescent="0.25">
      <c r="A20" s="6" t="s">
        <v>15</v>
      </c>
      <c r="B20" s="7">
        <f>B15-B19</f>
        <v>75000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20" sqref="A20:B20"/>
    </sheetView>
  </sheetViews>
  <sheetFormatPr defaultRowHeight="14.25" x14ac:dyDescent="0.2"/>
  <cols>
    <col min="1" max="1" width="52.875" customWidth="1"/>
    <col min="2" max="2" width="11.125" style="1" bestFit="1" customWidth="1"/>
  </cols>
  <sheetData>
    <row r="1" spans="1:2" ht="15" x14ac:dyDescent="0.25">
      <c r="A1" s="2" t="s">
        <v>16</v>
      </c>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75000</v>
      </c>
    </row>
    <row r="9" spans="1:2" x14ac:dyDescent="0.2">
      <c r="A9" t="s">
        <v>5</v>
      </c>
      <c r="B9" s="5">
        <v>0</v>
      </c>
    </row>
    <row r="11" spans="1:2" ht="15" x14ac:dyDescent="0.25">
      <c r="A11" s="2" t="s">
        <v>7</v>
      </c>
    </row>
    <row r="12" spans="1:2" x14ac:dyDescent="0.2">
      <c r="A12" t="s">
        <v>8</v>
      </c>
    </row>
    <row r="13" spans="1:2" x14ac:dyDescent="0.2">
      <c r="A13" s="3" t="s">
        <v>9</v>
      </c>
      <c r="B13" s="1">
        <f>B4*B8</f>
        <v>750000</v>
      </c>
    </row>
    <row r="14" spans="1:2" x14ac:dyDescent="0.2">
      <c r="A14" s="3" t="s">
        <v>10</v>
      </c>
      <c r="B14" s="1">
        <f>B5*B9</f>
        <v>0</v>
      </c>
    </row>
    <row r="15" spans="1:2" x14ac:dyDescent="0.2">
      <c r="A15" s="3" t="s">
        <v>11</v>
      </c>
      <c r="B15" s="1">
        <f>B13+B14</f>
        <v>750000</v>
      </c>
    </row>
    <row r="16" spans="1:2" x14ac:dyDescent="0.2">
      <c r="A16" t="s">
        <v>12</v>
      </c>
    </row>
    <row r="17" spans="1:2" x14ac:dyDescent="0.2">
      <c r="A17" s="3" t="s">
        <v>13</v>
      </c>
      <c r="B17" s="1">
        <f>B7</f>
        <v>500000</v>
      </c>
    </row>
    <row r="18" spans="1:2" x14ac:dyDescent="0.2">
      <c r="A18" s="3" t="s">
        <v>14</v>
      </c>
      <c r="B18" s="1">
        <f>(B8+B9)*B6</f>
        <v>375000</v>
      </c>
    </row>
    <row r="19" spans="1:2" x14ac:dyDescent="0.2">
      <c r="A19" s="3" t="s">
        <v>11</v>
      </c>
      <c r="B19" s="1">
        <f>B18+B17</f>
        <v>875000</v>
      </c>
    </row>
    <row r="20" spans="1:2" ht="15" x14ac:dyDescent="0.25">
      <c r="A20" s="6" t="s">
        <v>15</v>
      </c>
      <c r="B20" s="7">
        <f>B15-B19</f>
        <v>-125000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10" sqref="B10"/>
    </sheetView>
  </sheetViews>
  <sheetFormatPr defaultRowHeight="14.25" x14ac:dyDescent="0.2"/>
  <cols>
    <col min="1" max="1" width="52.875" customWidth="1"/>
    <col min="2" max="2" width="11.125" style="1" bestFit="1" customWidth="1"/>
  </cols>
  <sheetData>
    <row r="1" spans="1:2" ht="15" x14ac:dyDescent="0.25">
      <c r="A1" s="2" t="s">
        <v>16</v>
      </c>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110000</v>
      </c>
    </row>
    <row r="9" spans="1:2" x14ac:dyDescent="0.2">
      <c r="A9" t="s">
        <v>5</v>
      </c>
      <c r="B9" s="5">
        <v>50000</v>
      </c>
    </row>
    <row r="11" spans="1:2" ht="15" x14ac:dyDescent="0.25">
      <c r="A11" s="2" t="s">
        <v>7</v>
      </c>
    </row>
    <row r="12" spans="1:2" x14ac:dyDescent="0.2">
      <c r="A12" t="s">
        <v>8</v>
      </c>
    </row>
    <row r="13" spans="1:2" x14ac:dyDescent="0.2">
      <c r="A13" s="3" t="s">
        <v>9</v>
      </c>
      <c r="B13" s="1">
        <f>B4*B8</f>
        <v>1100000</v>
      </c>
    </row>
    <row r="14" spans="1:2" x14ac:dyDescent="0.2">
      <c r="A14" s="3" t="s">
        <v>10</v>
      </c>
      <c r="B14" s="1">
        <f>B5*B9</f>
        <v>450000</v>
      </c>
    </row>
    <row r="15" spans="1:2" x14ac:dyDescent="0.2">
      <c r="A15" s="3" t="s">
        <v>11</v>
      </c>
      <c r="B15" s="1">
        <f>B13+B14</f>
        <v>1550000</v>
      </c>
    </row>
    <row r="16" spans="1:2" x14ac:dyDescent="0.2">
      <c r="A16" t="s">
        <v>12</v>
      </c>
    </row>
    <row r="17" spans="1:2" x14ac:dyDescent="0.2">
      <c r="A17" s="3" t="s">
        <v>13</v>
      </c>
      <c r="B17" s="1">
        <f>B7</f>
        <v>500000</v>
      </c>
    </row>
    <row r="18" spans="1:2" x14ac:dyDescent="0.2">
      <c r="A18" s="3" t="s">
        <v>14</v>
      </c>
      <c r="B18" s="1">
        <f>(B8+B9)*B6</f>
        <v>800000</v>
      </c>
    </row>
    <row r="19" spans="1:2" x14ac:dyDescent="0.2">
      <c r="A19" s="3" t="s">
        <v>11</v>
      </c>
      <c r="B19" s="1">
        <f>B18+B17</f>
        <v>1300000</v>
      </c>
    </row>
    <row r="20" spans="1:2" ht="15" x14ac:dyDescent="0.25">
      <c r="A20" s="6" t="s">
        <v>15</v>
      </c>
      <c r="B20" s="7">
        <f>B15-B19</f>
        <v>250000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9" sqref="B9"/>
    </sheetView>
  </sheetViews>
  <sheetFormatPr defaultRowHeight="14.25" x14ac:dyDescent="0.2"/>
  <cols>
    <col min="1" max="1" width="52.875" customWidth="1"/>
    <col min="2" max="2" width="11.125" style="1" bestFit="1" customWidth="1"/>
  </cols>
  <sheetData>
    <row r="1" spans="1:2" ht="15" x14ac:dyDescent="0.25">
      <c r="A1" s="2" t="s">
        <v>16</v>
      </c>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110000</v>
      </c>
    </row>
    <row r="9" spans="1:2" x14ac:dyDescent="0.2">
      <c r="A9" t="s">
        <v>5</v>
      </c>
      <c r="B9" s="5">
        <v>0</v>
      </c>
    </row>
    <row r="11" spans="1:2" ht="15" x14ac:dyDescent="0.25">
      <c r="A11" s="2" t="s">
        <v>7</v>
      </c>
    </row>
    <row r="12" spans="1:2" x14ac:dyDescent="0.2">
      <c r="A12" t="s">
        <v>8</v>
      </c>
    </row>
    <row r="13" spans="1:2" x14ac:dyDescent="0.2">
      <c r="A13" s="3" t="s">
        <v>9</v>
      </c>
      <c r="B13" s="1">
        <f>B4*B8</f>
        <v>1100000</v>
      </c>
    </row>
    <row r="14" spans="1:2" x14ac:dyDescent="0.2">
      <c r="A14" s="3" t="s">
        <v>10</v>
      </c>
      <c r="B14" s="1">
        <f>B5*B9</f>
        <v>0</v>
      </c>
    </row>
    <row r="15" spans="1:2" x14ac:dyDescent="0.2">
      <c r="A15" s="3" t="s">
        <v>11</v>
      </c>
      <c r="B15" s="1">
        <f>B13+B14</f>
        <v>1100000</v>
      </c>
    </row>
    <row r="16" spans="1:2" x14ac:dyDescent="0.2">
      <c r="A16" t="s">
        <v>12</v>
      </c>
    </row>
    <row r="17" spans="1:2" x14ac:dyDescent="0.2">
      <c r="A17" s="3" t="s">
        <v>13</v>
      </c>
      <c r="B17" s="1">
        <f>B7</f>
        <v>500000</v>
      </c>
    </row>
    <row r="18" spans="1:2" x14ac:dyDescent="0.2">
      <c r="A18" s="3" t="s">
        <v>14</v>
      </c>
      <c r="B18" s="1">
        <f>(B8+B9)*B6</f>
        <v>550000</v>
      </c>
    </row>
    <row r="19" spans="1:2" x14ac:dyDescent="0.2">
      <c r="A19" s="3" t="s">
        <v>11</v>
      </c>
      <c r="B19" s="1">
        <f>B18+B17</f>
        <v>1050000</v>
      </c>
    </row>
    <row r="20" spans="1:2" ht="15" x14ac:dyDescent="0.25">
      <c r="A20" s="6" t="s">
        <v>15</v>
      </c>
      <c r="B20" s="7">
        <f>B15-B19</f>
        <v>50000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9" sqref="B9"/>
    </sheetView>
  </sheetViews>
  <sheetFormatPr defaultRowHeight="14.25" x14ac:dyDescent="0.2"/>
  <cols>
    <col min="1" max="1" width="52.875" customWidth="1"/>
    <col min="2" max="2" width="11.125" style="1" bestFit="1" customWidth="1"/>
  </cols>
  <sheetData>
    <row r="1" spans="1:2" ht="15" x14ac:dyDescent="0.25">
      <c r="A1" s="2" t="s">
        <v>16</v>
      </c>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50000</v>
      </c>
    </row>
    <row r="9" spans="1:2" x14ac:dyDescent="0.2">
      <c r="A9" t="s">
        <v>5</v>
      </c>
      <c r="B9" s="5">
        <v>50000</v>
      </c>
    </row>
    <row r="11" spans="1:2" ht="15" x14ac:dyDescent="0.25">
      <c r="A11" s="2" t="s">
        <v>7</v>
      </c>
    </row>
    <row r="12" spans="1:2" x14ac:dyDescent="0.2">
      <c r="A12" t="s">
        <v>8</v>
      </c>
    </row>
    <row r="13" spans="1:2" x14ac:dyDescent="0.2">
      <c r="A13" s="3" t="s">
        <v>9</v>
      </c>
      <c r="B13" s="1">
        <f>B4*B8</f>
        <v>500000</v>
      </c>
    </row>
    <row r="14" spans="1:2" x14ac:dyDescent="0.2">
      <c r="A14" s="3" t="s">
        <v>10</v>
      </c>
      <c r="B14" s="1">
        <f>B5*B9</f>
        <v>450000</v>
      </c>
    </row>
    <row r="15" spans="1:2" x14ac:dyDescent="0.2">
      <c r="A15" s="3" t="s">
        <v>11</v>
      </c>
      <c r="B15" s="1">
        <f>B13+B14</f>
        <v>950000</v>
      </c>
    </row>
    <row r="16" spans="1:2" x14ac:dyDescent="0.2">
      <c r="A16" t="s">
        <v>12</v>
      </c>
    </row>
    <row r="17" spans="1:2" x14ac:dyDescent="0.2">
      <c r="A17" s="3" t="s">
        <v>13</v>
      </c>
      <c r="B17" s="1">
        <f>B7</f>
        <v>500000</v>
      </c>
    </row>
    <row r="18" spans="1:2" x14ac:dyDescent="0.2">
      <c r="A18" s="3" t="s">
        <v>14</v>
      </c>
      <c r="B18" s="1">
        <f>(B8+B9)*B6</f>
        <v>500000</v>
      </c>
    </row>
    <row r="19" spans="1:2" x14ac:dyDescent="0.2">
      <c r="A19" s="3" t="s">
        <v>11</v>
      </c>
      <c r="B19" s="1">
        <f>B18+B17</f>
        <v>1000000</v>
      </c>
    </row>
    <row r="20" spans="1:2" ht="15" x14ac:dyDescent="0.25">
      <c r="A20" s="6" t="s">
        <v>15</v>
      </c>
      <c r="B20" s="7">
        <f>B15-B19</f>
        <v>-50000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heetViews>
  <sheetFormatPr defaultRowHeight="14.25" x14ac:dyDescent="0.2"/>
  <cols>
    <col min="1" max="1" width="52.875" customWidth="1"/>
    <col min="2" max="2" width="11.125" style="1" bestFit="1" customWidth="1"/>
  </cols>
  <sheetData>
    <row r="1" spans="1:2" ht="15" x14ac:dyDescent="0.25">
      <c r="A1" s="2" t="s">
        <v>16</v>
      </c>
    </row>
    <row r="3" spans="1:2" ht="15" x14ac:dyDescent="0.25">
      <c r="A3" s="2" t="s">
        <v>6</v>
      </c>
    </row>
    <row r="4" spans="1:2" x14ac:dyDescent="0.2">
      <c r="A4" t="s">
        <v>0</v>
      </c>
      <c r="B4" s="1">
        <v>10</v>
      </c>
    </row>
    <row r="5" spans="1:2" x14ac:dyDescent="0.2">
      <c r="A5" t="s">
        <v>1</v>
      </c>
      <c r="B5" s="1">
        <v>9</v>
      </c>
    </row>
    <row r="6" spans="1:2" x14ac:dyDescent="0.2">
      <c r="A6" t="s">
        <v>2</v>
      </c>
      <c r="B6" s="1">
        <v>5</v>
      </c>
    </row>
    <row r="7" spans="1:2" x14ac:dyDescent="0.2">
      <c r="A7" t="s">
        <v>3</v>
      </c>
      <c r="B7" s="1">
        <v>500000</v>
      </c>
    </row>
    <row r="8" spans="1:2" x14ac:dyDescent="0.2">
      <c r="A8" t="s">
        <v>4</v>
      </c>
      <c r="B8" s="5">
        <v>50000</v>
      </c>
    </row>
    <row r="9" spans="1:2" x14ac:dyDescent="0.2">
      <c r="A9" t="s">
        <v>5</v>
      </c>
      <c r="B9" s="5">
        <v>0</v>
      </c>
    </row>
    <row r="11" spans="1:2" ht="15" x14ac:dyDescent="0.25">
      <c r="A11" s="2" t="s">
        <v>7</v>
      </c>
    </row>
    <row r="12" spans="1:2" x14ac:dyDescent="0.2">
      <c r="A12" t="s">
        <v>8</v>
      </c>
    </row>
    <row r="13" spans="1:2" x14ac:dyDescent="0.2">
      <c r="A13" s="3" t="s">
        <v>9</v>
      </c>
      <c r="B13" s="1">
        <f>B4*B8</f>
        <v>500000</v>
      </c>
    </row>
    <row r="14" spans="1:2" x14ac:dyDescent="0.2">
      <c r="A14" s="3" t="s">
        <v>10</v>
      </c>
      <c r="B14" s="1">
        <f>B5*B9</f>
        <v>0</v>
      </c>
    </row>
    <row r="15" spans="1:2" x14ac:dyDescent="0.2">
      <c r="A15" s="3" t="s">
        <v>11</v>
      </c>
      <c r="B15" s="1">
        <f>B13+B14</f>
        <v>500000</v>
      </c>
    </row>
    <row r="16" spans="1:2" x14ac:dyDescent="0.2">
      <c r="A16" t="s">
        <v>12</v>
      </c>
    </row>
    <row r="17" spans="1:2" x14ac:dyDescent="0.2">
      <c r="A17" s="3" t="s">
        <v>13</v>
      </c>
      <c r="B17" s="1">
        <f>B7</f>
        <v>500000</v>
      </c>
    </row>
    <row r="18" spans="1:2" x14ac:dyDescent="0.2">
      <c r="A18" s="3" t="s">
        <v>14</v>
      </c>
      <c r="B18" s="1">
        <f>(B8+B9)*B6</f>
        <v>250000</v>
      </c>
    </row>
    <row r="19" spans="1:2" x14ac:dyDescent="0.2">
      <c r="A19" s="3" t="s">
        <v>11</v>
      </c>
      <c r="B19" s="1">
        <f>B18+B17</f>
        <v>750000</v>
      </c>
    </row>
    <row r="20" spans="1:2" ht="15" x14ac:dyDescent="0.25">
      <c r="A20" s="6" t="s">
        <v>15</v>
      </c>
      <c r="B20" s="7">
        <f>B15-B19</f>
        <v>-250000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heetViews>
  <sheetFormatPr defaultRowHeight="14.25" x14ac:dyDescent="0.2"/>
  <cols>
    <col min="1" max="2" width="36.625" customWidth="1"/>
  </cols>
  <sheetData>
    <row r="1" spans="1:16" ht="15" x14ac:dyDescent="0.25">
      <c r="A1" s="2" t="s">
        <v>17</v>
      </c>
    </row>
    <row r="2" spans="1:16" x14ac:dyDescent="0.2">
      <c r="P2">
        <f ca="1">_xll.CB.RecalcCounterFN()</f>
        <v>11</v>
      </c>
    </row>
    <row r="3" spans="1:16" x14ac:dyDescent="0.2">
      <c r="A3" t="s">
        <v>18</v>
      </c>
      <c r="B3" t="s">
        <v>19</v>
      </c>
      <c r="C3">
        <v>0</v>
      </c>
    </row>
    <row r="4" spans="1:16" x14ac:dyDescent="0.2">
      <c r="A4" t="s">
        <v>20</v>
      </c>
    </row>
    <row r="5" spans="1:16" x14ac:dyDescent="0.2">
      <c r="A5" t="s">
        <v>21</v>
      </c>
    </row>
    <row r="7" spans="1:16" ht="15" x14ac:dyDescent="0.25">
      <c r="A7" s="2" t="s">
        <v>22</v>
      </c>
      <c r="B7" t="s">
        <v>23</v>
      </c>
    </row>
    <row r="8" spans="1:16" x14ac:dyDescent="0.2">
      <c r="B8">
        <v>2</v>
      </c>
    </row>
    <row r="10" spans="1:16" x14ac:dyDescent="0.2">
      <c r="A10" t="s">
        <v>24</v>
      </c>
    </row>
    <row r="11" spans="1:16" x14ac:dyDescent="0.2">
      <c r="A11" t="e">
        <f>CB_DATA_!#REF!</f>
        <v>#REF!</v>
      </c>
      <c r="B11" t="e">
        <f>Simulation!#REF!</f>
        <v>#REF!</v>
      </c>
    </row>
    <row r="13" spans="1:16" x14ac:dyDescent="0.2">
      <c r="A13" t="s">
        <v>25</v>
      </c>
    </row>
    <row r="14" spans="1:16" x14ac:dyDescent="0.2">
      <c r="A14" t="s">
        <v>29</v>
      </c>
      <c r="B14" t="s">
        <v>33</v>
      </c>
    </row>
    <row r="16" spans="1:16" x14ac:dyDescent="0.2">
      <c r="A16" t="s">
        <v>26</v>
      </c>
    </row>
    <row r="19" spans="1:2" x14ac:dyDescent="0.2">
      <c r="A19" t="s">
        <v>27</v>
      </c>
    </row>
    <row r="20" spans="1:2" x14ac:dyDescent="0.2">
      <c r="A20">
        <v>28</v>
      </c>
      <c r="B20">
        <v>31</v>
      </c>
    </row>
    <row r="25" spans="1:2" ht="15" x14ac:dyDescent="0.25">
      <c r="A25" s="2" t="s">
        <v>28</v>
      </c>
    </row>
    <row r="26" spans="1:2" x14ac:dyDescent="0.2">
      <c r="A26" s="8" t="s">
        <v>30</v>
      </c>
      <c r="B26" s="8" t="s">
        <v>34</v>
      </c>
    </row>
    <row r="27" spans="1:2" x14ac:dyDescent="0.2">
      <c r="A27" t="s">
        <v>31</v>
      </c>
      <c r="B27" t="s">
        <v>52</v>
      </c>
    </row>
    <row r="28" spans="1:2" x14ac:dyDescent="0.2">
      <c r="A28" s="8" t="s">
        <v>32</v>
      </c>
      <c r="B28" s="8" t="s">
        <v>32</v>
      </c>
    </row>
    <row r="29" spans="1:2" x14ac:dyDescent="0.2">
      <c r="B29" s="8" t="s">
        <v>30</v>
      </c>
    </row>
    <row r="30" spans="1:2" x14ac:dyDescent="0.2">
      <c r="B30" t="s">
        <v>35</v>
      </c>
    </row>
    <row r="31" spans="1:2" x14ac:dyDescent="0.2">
      <c r="B31" s="8" t="s">
        <v>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abSelected="1" topLeftCell="A22" workbookViewId="0">
      <selection activeCell="J9" sqref="J9"/>
    </sheetView>
  </sheetViews>
  <sheetFormatPr defaultRowHeight="14.25" x14ac:dyDescent="0.2"/>
  <cols>
    <col min="1" max="1" width="40.875" customWidth="1"/>
    <col min="2" max="2" width="11.125" style="1" bestFit="1" customWidth="1"/>
    <col min="3" max="3" width="3.625" customWidth="1"/>
    <col min="13" max="13" width="14.375" customWidth="1"/>
    <col min="14" max="14" width="12.125" customWidth="1"/>
  </cols>
  <sheetData>
    <row r="1" spans="1:11" ht="15" x14ac:dyDescent="0.25">
      <c r="A1" s="2" t="s">
        <v>16</v>
      </c>
    </row>
    <row r="3" spans="1:11" ht="15" x14ac:dyDescent="0.25">
      <c r="A3" s="2" t="s">
        <v>6</v>
      </c>
    </row>
    <row r="4" spans="1:11" x14ac:dyDescent="0.2">
      <c r="A4" t="s">
        <v>0</v>
      </c>
      <c r="B4" s="1">
        <v>10</v>
      </c>
    </row>
    <row r="5" spans="1:11" x14ac:dyDescent="0.2">
      <c r="A5" t="s">
        <v>1</v>
      </c>
      <c r="B5" s="1">
        <v>9</v>
      </c>
      <c r="K5" s="11"/>
    </row>
    <row r="6" spans="1:11" x14ac:dyDescent="0.2">
      <c r="A6" t="s">
        <v>2</v>
      </c>
      <c r="B6" s="1">
        <v>5</v>
      </c>
      <c r="K6" s="11"/>
    </row>
    <row r="7" spans="1:11" x14ac:dyDescent="0.2">
      <c r="A7" t="s">
        <v>3</v>
      </c>
      <c r="B7" s="1">
        <v>500000</v>
      </c>
      <c r="K7" s="11"/>
    </row>
    <row r="8" spans="1:11" x14ac:dyDescent="0.2">
      <c r="A8" t="s">
        <v>4</v>
      </c>
      <c r="B8" s="9">
        <v>75000</v>
      </c>
      <c r="K8" s="11"/>
    </row>
    <row r="9" spans="1:11" x14ac:dyDescent="0.2">
      <c r="A9" t="s">
        <v>5</v>
      </c>
      <c r="B9" s="9">
        <v>50000</v>
      </c>
      <c r="K9" s="11"/>
    </row>
    <row r="10" spans="1:11" x14ac:dyDescent="0.2">
      <c r="K10" s="11"/>
    </row>
    <row r="11" spans="1:11" ht="15" x14ac:dyDescent="0.25">
      <c r="A11" s="2" t="s">
        <v>7</v>
      </c>
      <c r="K11" s="11"/>
    </row>
    <row r="12" spans="1:11" x14ac:dyDescent="0.2">
      <c r="A12" t="s">
        <v>8</v>
      </c>
      <c r="K12" s="11"/>
    </row>
    <row r="13" spans="1:11" x14ac:dyDescent="0.2">
      <c r="A13" s="3" t="s">
        <v>9</v>
      </c>
      <c r="B13" s="1">
        <f>B4*B8</f>
        <v>750000</v>
      </c>
      <c r="K13" s="11"/>
    </row>
    <row r="14" spans="1:11" x14ac:dyDescent="0.2">
      <c r="A14" s="3" t="s">
        <v>10</v>
      </c>
      <c r="B14" s="1">
        <f>B5*B9</f>
        <v>450000</v>
      </c>
      <c r="K14" s="11"/>
    </row>
    <row r="15" spans="1:11" x14ac:dyDescent="0.2">
      <c r="A15" s="3" t="s">
        <v>11</v>
      </c>
      <c r="B15" s="1">
        <f>B13+B14</f>
        <v>1200000</v>
      </c>
      <c r="K15" s="11"/>
    </row>
    <row r="16" spans="1:11" x14ac:dyDescent="0.2">
      <c r="A16" t="s">
        <v>12</v>
      </c>
      <c r="K16" s="11"/>
    </row>
    <row r="17" spans="1:15" x14ac:dyDescent="0.2">
      <c r="A17" s="3" t="s">
        <v>13</v>
      </c>
      <c r="B17" s="1">
        <f>B7</f>
        <v>500000</v>
      </c>
      <c r="K17" s="11"/>
    </row>
    <row r="18" spans="1:15" x14ac:dyDescent="0.2">
      <c r="A18" s="3" t="s">
        <v>14</v>
      </c>
      <c r="B18" s="1">
        <f>(B8+B9)*B6</f>
        <v>625000</v>
      </c>
    </row>
    <row r="19" spans="1:15" x14ac:dyDescent="0.2">
      <c r="A19" s="3" t="s">
        <v>11</v>
      </c>
      <c r="B19" s="1">
        <f>B18+B17</f>
        <v>1125000</v>
      </c>
    </row>
    <row r="20" spans="1:15" x14ac:dyDescent="0.2">
      <c r="A20" s="4" t="s">
        <v>15</v>
      </c>
      <c r="B20" s="10">
        <f>B15-B19</f>
        <v>75000</v>
      </c>
    </row>
    <row r="22" spans="1:15" x14ac:dyDescent="0.2">
      <c r="M22" s="17" t="s">
        <v>36</v>
      </c>
      <c r="N22" s="18" t="s">
        <v>37</v>
      </c>
      <c r="O22" s="18"/>
    </row>
    <row r="23" spans="1:15" x14ac:dyDescent="0.2">
      <c r="M23" s="11" t="s">
        <v>38</v>
      </c>
      <c r="N23" s="12">
        <v>10000</v>
      </c>
      <c r="O23" s="12"/>
    </row>
    <row r="24" spans="1:15" x14ac:dyDescent="0.2">
      <c r="M24" s="11" t="s">
        <v>39</v>
      </c>
      <c r="N24" s="13">
        <v>11814.074091074044</v>
      </c>
      <c r="O24" s="13"/>
    </row>
    <row r="25" spans="1:15" x14ac:dyDescent="0.2">
      <c r="M25" s="11" t="s">
        <v>40</v>
      </c>
      <c r="N25" s="13">
        <v>30339.635230575223</v>
      </c>
      <c r="O25" s="13"/>
    </row>
    <row r="26" spans="1:15" x14ac:dyDescent="0.2">
      <c r="M26" s="11" t="s">
        <v>41</v>
      </c>
      <c r="N26" s="14" t="s">
        <v>42</v>
      </c>
      <c r="O26" s="14"/>
    </row>
    <row r="27" spans="1:15" x14ac:dyDescent="0.2">
      <c r="M27" s="11" t="s">
        <v>43</v>
      </c>
      <c r="N27" s="13">
        <v>116088.81090613302</v>
      </c>
      <c r="O27" s="13"/>
    </row>
    <row r="28" spans="1:15" x14ac:dyDescent="0.2">
      <c r="M28" s="11" t="s">
        <v>44</v>
      </c>
      <c r="N28" s="13">
        <v>13476612017.599909</v>
      </c>
      <c r="O28" s="13"/>
    </row>
    <row r="29" spans="1:15" x14ac:dyDescent="0.2">
      <c r="M29" s="11" t="s">
        <v>45</v>
      </c>
      <c r="N29" s="15">
        <v>-0.22084366027975458</v>
      </c>
      <c r="O29" s="15"/>
    </row>
    <row r="30" spans="1:15" x14ac:dyDescent="0.2">
      <c r="M30" s="11" t="s">
        <v>46</v>
      </c>
      <c r="N30" s="16">
        <v>2.0076074397739343</v>
      </c>
      <c r="O30" s="16"/>
    </row>
    <row r="31" spans="1:15" x14ac:dyDescent="0.2">
      <c r="M31" s="11" t="s">
        <v>47</v>
      </c>
      <c r="N31" s="16">
        <v>9.8263147844859269</v>
      </c>
      <c r="O31" s="16"/>
    </row>
    <row r="32" spans="1:15" x14ac:dyDescent="0.2">
      <c r="M32" s="11" t="s">
        <v>48</v>
      </c>
      <c r="N32" s="13">
        <v>-248166.34362950979</v>
      </c>
      <c r="O32" s="13"/>
    </row>
    <row r="33" spans="13:15" x14ac:dyDescent="0.2">
      <c r="M33" s="11" t="s">
        <v>49</v>
      </c>
      <c r="N33" s="13">
        <v>248891.8116005531</v>
      </c>
      <c r="O33" s="13"/>
    </row>
    <row r="34" spans="13:15" x14ac:dyDescent="0.2">
      <c r="M34" s="11" t="s">
        <v>50</v>
      </c>
      <c r="N34" s="13">
        <v>497058.1552300629</v>
      </c>
      <c r="O34" s="13"/>
    </row>
    <row r="35" spans="13:15" x14ac:dyDescent="0.2">
      <c r="M35" s="11" t="s">
        <v>51</v>
      </c>
      <c r="N35" s="13">
        <v>1160.8881090613302</v>
      </c>
      <c r="O35" s="1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TH1</vt:lpstr>
      <vt:lpstr>TH2</vt:lpstr>
      <vt:lpstr>TH3</vt:lpstr>
      <vt:lpstr>TH4</vt:lpstr>
      <vt:lpstr>TH5</vt:lpstr>
      <vt:lpstr>TH6</vt:lpstr>
      <vt:lpstr>Simulation</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xthanh</dc:creator>
  <cp:lastModifiedBy>xthanh</cp:lastModifiedBy>
  <dcterms:created xsi:type="dcterms:W3CDTF">2013-05-03T03:00:17Z</dcterms:created>
  <dcterms:modified xsi:type="dcterms:W3CDTF">2013-05-07T06:58:14Z</dcterms:modified>
</cp:coreProperties>
</file>