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FULBRIGHT-Accounting-2015\"/>
    </mc:Choice>
  </mc:AlternateContent>
  <bookViews>
    <workbookView xWindow="0" yWindow="0" windowWidth="20490" windowHeight="7755" activeTab="5"/>
  </bookViews>
  <sheets>
    <sheet name="BS" sheetId="3" r:id="rId1"/>
    <sheet name="IS" sheetId="2" r:id="rId2"/>
    <sheet name="CF" sheetId="1" r:id="rId3"/>
    <sheet name="S&amp;U" sheetId="4" r:id="rId4"/>
    <sheet name="CFS-Indirect" sheetId="5" r:id="rId5"/>
    <sheet name="CFS-Direc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5" l="1"/>
  <c r="B25" i="6" l="1"/>
  <c r="B21" i="6"/>
  <c r="B23" i="6" s="1"/>
  <c r="B23" i="5"/>
  <c r="B22" i="5"/>
  <c r="B13" i="5"/>
  <c r="B14" i="5"/>
  <c r="B15" i="5" s="1"/>
  <c r="B4" i="5"/>
  <c r="C7" i="1"/>
  <c r="B7" i="1"/>
  <c r="C19" i="3"/>
  <c r="B19" i="3"/>
  <c r="C15" i="3"/>
  <c r="B15" i="3"/>
  <c r="C8" i="3"/>
  <c r="C10" i="3" s="1"/>
  <c r="B8" i="3"/>
  <c r="B10" i="3" s="1"/>
  <c r="B13" i="1"/>
  <c r="C13" i="1"/>
  <c r="D13" i="1" s="1"/>
  <c r="E13" i="1" s="1"/>
  <c r="B14" i="1"/>
  <c r="C14" i="1"/>
  <c r="C12" i="1"/>
  <c r="B12" i="1"/>
  <c r="D12" i="1" s="1"/>
  <c r="E12" i="1" s="1"/>
  <c r="B5" i="4" s="1"/>
  <c r="B11" i="1"/>
  <c r="C11" i="1"/>
  <c r="C10" i="1"/>
  <c r="B10" i="1"/>
  <c r="D10" i="1" s="1"/>
  <c r="E10" i="1" s="1"/>
  <c r="B3" i="4" s="1"/>
  <c r="B5" i="1"/>
  <c r="C5" i="1"/>
  <c r="B6" i="1"/>
  <c r="C6" i="1"/>
  <c r="C4" i="1"/>
  <c r="B4" i="1"/>
  <c r="C23" i="2"/>
  <c r="C21" i="2"/>
  <c r="C17" i="2"/>
  <c r="B9" i="2"/>
  <c r="B7" i="2"/>
  <c r="B17" i="5" l="1"/>
  <c r="B12" i="6"/>
  <c r="D4" i="1"/>
  <c r="D5" i="1"/>
  <c r="D11" i="1"/>
  <c r="D7" i="1"/>
  <c r="B9" i="5"/>
  <c r="D14" i="1"/>
  <c r="E14" i="1" s="1"/>
  <c r="B6" i="4" s="1"/>
  <c r="D6" i="1"/>
  <c r="B10" i="6" s="1"/>
  <c r="C10" i="2"/>
  <c r="B34" i="6"/>
  <c r="B17" i="6"/>
  <c r="B4" i="6"/>
  <c r="C8" i="1"/>
  <c r="B8" i="1"/>
  <c r="D8" i="1" s="1"/>
  <c r="C11" i="2" l="1"/>
  <c r="C18" i="2" s="1"/>
  <c r="B9" i="6"/>
  <c r="B11" i="6" s="1"/>
  <c r="B13" i="6" s="1"/>
  <c r="E7" i="1"/>
  <c r="B18" i="6"/>
  <c r="B19" i="6" s="1"/>
  <c r="B33" i="6" s="1"/>
  <c r="E11" i="1"/>
  <c r="B4" i="4" s="1"/>
  <c r="B26" i="6"/>
  <c r="B27" i="6" s="1"/>
  <c r="B35" i="6" s="1"/>
  <c r="E8" i="1"/>
  <c r="B13" i="4" s="1"/>
  <c r="B12" i="4" l="1"/>
  <c r="B8" i="5"/>
  <c r="C22" i="2"/>
  <c r="B18" i="5" s="1"/>
  <c r="B19" i="5" s="1"/>
  <c r="B3" i="5"/>
  <c r="E5" i="1"/>
  <c r="B6" i="5" s="1"/>
  <c r="B32" i="6"/>
  <c r="B10" i="5"/>
  <c r="E6" i="1"/>
  <c r="E4" i="1"/>
  <c r="B7" i="4" s="1"/>
  <c r="B8" i="4" s="1"/>
  <c r="B5" i="6" l="1"/>
  <c r="B10" i="4"/>
  <c r="B7" i="5"/>
  <c r="B11" i="5" s="1"/>
  <c r="B20" i="5" s="1"/>
  <c r="B11" i="4"/>
  <c r="B6" i="6" l="1"/>
  <c r="B31" i="6" s="1"/>
  <c r="B36" i="6" s="1"/>
  <c r="B14" i="4"/>
</calcChain>
</file>

<file path=xl/sharedStrings.xml><?xml version="1.0" encoding="utf-8"?>
<sst xmlns="http://schemas.openxmlformats.org/spreadsheetml/2006/main" count="145" uniqueCount="124">
  <si>
    <t>Thay đổi</t>
  </si>
  <si>
    <t>Ngân lưu</t>
  </si>
  <si>
    <t>TÀI SẢN</t>
  </si>
  <si>
    <t>Tiền mặt</t>
  </si>
  <si>
    <t>Khoản phải thu</t>
  </si>
  <si>
    <t>Hàng tồn kho</t>
  </si>
  <si>
    <t>Tài sản cố định, ròng</t>
  </si>
  <si>
    <t xml:space="preserve">NỢ &amp; VỐN CHỦ </t>
  </si>
  <si>
    <t>Khoản phải trả</t>
  </si>
  <si>
    <t>Lợi nhuận giữ lại</t>
  </si>
  <si>
    <t>Doanh thu</t>
  </si>
  <si>
    <t>Lợi nhuận gộp</t>
  </si>
  <si>
    <t>Lợi nhuận ròng</t>
  </si>
  <si>
    <t>Báo cáo thu nhập</t>
  </si>
  <si>
    <t>NỢ VÀ VỐN</t>
  </si>
  <si>
    <t>Cộng nợ ngắn hạn</t>
  </si>
  <si>
    <t>Cộng tài sản ngắn hạn</t>
  </si>
  <si>
    <t>Tài sản cố định (ròng)</t>
  </si>
  <si>
    <t>Tổng cộng tài sản</t>
  </si>
  <si>
    <t>NGUỒN TIỀN</t>
  </si>
  <si>
    <t>SỬ DỤNG TIỀN</t>
  </si>
  <si>
    <t xml:space="preserve">I. HOẠT ĐỘNG KINH DOANH </t>
  </si>
  <si>
    <t xml:space="preserve">    Điều chỉnh khấu hao</t>
  </si>
  <si>
    <t xml:space="preserve">    Điều chỉnh thay đổi trong vốn lưu động: </t>
  </si>
  <si>
    <t xml:space="preserve">      Tăng trong các khoản phải thu</t>
  </si>
  <si>
    <t xml:space="preserve">      Tăng trong hàng hóa tồn kho</t>
  </si>
  <si>
    <t>Ngân lưu ròng từ hoạt động kinh doanh</t>
  </si>
  <si>
    <t xml:space="preserve">II. HOẠT ĐỘNG ĐẦU TƯ </t>
  </si>
  <si>
    <t xml:space="preserve">      Thanh lý tài sản cố định</t>
  </si>
  <si>
    <t>Ngân lưu ròng từ hoạt động đầu tư</t>
  </si>
  <si>
    <t>III. HOẠT ĐỘNG TÀI CHÍNH</t>
  </si>
  <si>
    <t xml:space="preserve">     Chia cổ tức</t>
  </si>
  <si>
    <t>Ngân lưu ròng từ hoạt động tài chính</t>
  </si>
  <si>
    <t>TỔNG NGÂN LƯU RÒNG (=I+II+III)</t>
  </si>
  <si>
    <t>Đối chiếu:</t>
  </si>
  <si>
    <t>Tồn quỹ đầu kỳ</t>
  </si>
  <si>
    <t>Tồn quỹ cuối kỳ:</t>
  </si>
  <si>
    <t>Tăng trong lợi nhuận giữ lại</t>
  </si>
  <si>
    <t>Giảm trong tiền mặt tồn quỹ</t>
  </si>
  <si>
    <t>Tăng trong khoản phải thu</t>
  </si>
  <si>
    <t>Tăng trong hàng tồn kho</t>
  </si>
  <si>
    <t xml:space="preserve">DÒNG TIỀN TỪ DOANH THU VÀ MUA HÀNG </t>
  </si>
  <si>
    <t xml:space="preserve">Doanh thu </t>
  </si>
  <si>
    <t>(-) Chênh lệch trong khoản phải thu</t>
  </si>
  <si>
    <t>(=) Tiền thu từ doanh thu</t>
  </si>
  <si>
    <t>Giá vốn hàng bán (trên báo cáo thu nhập):</t>
  </si>
  <si>
    <t>(+) Chênh lệch trong hàng tồn kho:</t>
  </si>
  <si>
    <t>(=) Giá trị hàng mua trong kỳ:</t>
  </si>
  <si>
    <t>(-) Chênh lệch trong khỏan phải trả người bán:</t>
  </si>
  <si>
    <t>(=) Tiền chi mua hàng hóa:</t>
  </si>
  <si>
    <t xml:space="preserve">DÒNG TIỀN TỪ CHI PHÍ KINH DOANH </t>
  </si>
  <si>
    <t>Chi phí kinh doanh (báo cáo thu nhập):</t>
  </si>
  <si>
    <t>Lãi vay phải trả (báo cáo thu nhập):</t>
  </si>
  <si>
    <t>(=) Tiền chi trả lãi vay:</t>
  </si>
  <si>
    <t>Thuế phải trả (báo cáo thu nhập):</t>
  </si>
  <si>
    <t>(=) Tiền chi trả thuế:</t>
  </si>
  <si>
    <t>TỔNG HỢP:</t>
  </si>
  <si>
    <t>NGÂN LƯU RÒNG HOẠT ĐỘNG KINH DOANH:</t>
  </si>
  <si>
    <t>(1) Tiền thu từ doanh thu:</t>
  </si>
  <si>
    <t>(2) Tiền chi mua hàng hóa:</t>
  </si>
  <si>
    <t>(4) Tiền chi trả lãi vay:</t>
  </si>
  <si>
    <t>(5) Tiền chi trả thuế:</t>
  </si>
  <si>
    <t>Ngân lưu ròng từ hoạt động kinh doanh:</t>
  </si>
  <si>
    <t>(thống nhất phương pháp gián tiếp)</t>
  </si>
  <si>
    <t>(đến 31/12, đơn vị: triệu USD)</t>
  </si>
  <si>
    <t>Trừ giá vốn hàng bán:</t>
  </si>
  <si>
    <t xml:space="preserve">   Tồn kho 31/12/2014</t>
  </si>
  <si>
    <t xml:space="preserve">   Mua hàng</t>
  </si>
  <si>
    <t xml:space="preserve">   Tồn kho 31/12/2015</t>
  </si>
  <si>
    <t xml:space="preserve">   Giá vốn hàng đã bán</t>
  </si>
  <si>
    <t>(tại ngày 31/12, đơn vị: triệu USD)</t>
  </si>
  <si>
    <t>Chi phí trả trước</t>
  </si>
  <si>
    <t>Thuế phải trả</t>
  </si>
  <si>
    <t>Nợ dài hạn</t>
  </si>
  <si>
    <t>Cổ phiếu thường</t>
  </si>
  <si>
    <t>Tổng cộng Nợ và Vốn chủ </t>
  </si>
  <si>
    <t>Notes:</t>
  </si>
  <si>
    <t xml:space="preserve">   Giá bán thanh lý</t>
  </si>
  <si>
    <t>Trừ các chi phí:</t>
  </si>
  <si>
    <t xml:space="preserve">   Chi phí bán hàng, quản lý</t>
  </si>
  <si>
    <t xml:space="preserve">   Chi phí khấu hao</t>
  </si>
  <si>
    <t xml:space="preserve">   Chi phí lãi vay</t>
  </si>
  <si>
    <t xml:space="preserve">   Cộng các chi phí</t>
  </si>
  <si>
    <t>Lợi nhuận giữ lại:</t>
  </si>
  <si>
    <t>Tăng trong khoản phải trả</t>
  </si>
  <si>
    <t>Tăng trong thuế phải trả</t>
  </si>
  <si>
    <t>Tăng trong nợ dài hạn</t>
  </si>
  <si>
    <t>Tăng trong tài sản cố định, ròng</t>
  </si>
  <si>
    <t>Tăng trong chi phí trả trước</t>
  </si>
  <si>
    <t>Năm</t>
  </si>
  <si>
    <t>Tổng cộng nguồn tiền:</t>
  </si>
  <si>
    <t>Tổng cộng sử dụng tiền:</t>
  </si>
  <si>
    <t xml:space="preserve">      Tăng trong chi phí trả trước</t>
  </si>
  <si>
    <t xml:space="preserve">      Tăng trong các khoản phải trả</t>
  </si>
  <si>
    <t xml:space="preserve">      Giảm trong thuế phải trả</t>
  </si>
  <si>
    <t xml:space="preserve">      Mua sắm tài sản cố định</t>
  </si>
  <si>
    <t xml:space="preserve">     Vay dài hạn</t>
  </si>
  <si>
    <t>Test</t>
  </si>
  <si>
    <t>(-) Chênh lệch trong lãi vay phải trả (bảng cân đối):</t>
  </si>
  <si>
    <t xml:space="preserve">(1) Dòng tiền thu từ doanh thu: </t>
  </si>
  <si>
    <t xml:space="preserve">(2) Dòng tiền chi mua hàng hóa: </t>
  </si>
  <si>
    <r>
      <t>(3) Dòng tiền chi cho chi phí bán hàng, quản lý</t>
    </r>
    <r>
      <rPr>
        <sz val="14"/>
        <color rgb="FF002060"/>
        <rFont val="Tahoma"/>
        <family val="2"/>
      </rPr>
      <t xml:space="preserve">: </t>
    </r>
  </si>
  <si>
    <r>
      <t>(4) Dòng tiền chi trả lãi vay</t>
    </r>
    <r>
      <rPr>
        <sz val="14"/>
        <color rgb="FF002060"/>
        <rFont val="Tahoma"/>
        <family val="2"/>
      </rPr>
      <t xml:space="preserve"> (tương tự): </t>
    </r>
  </si>
  <si>
    <r>
      <t>(5) Dòng tiền chi trả thuế</t>
    </r>
    <r>
      <rPr>
        <sz val="14"/>
        <color rgb="FF002060"/>
        <rFont val="Tahoma"/>
        <family val="2"/>
      </rPr>
      <t xml:space="preserve"> (tương tự): </t>
    </r>
  </si>
  <si>
    <t>(-) Chênh lệch trong khoản thuế phải trả (bảng cân đối):</t>
  </si>
  <si>
    <t>(3) Tiền chi cho chi phí bán hàng, quản lý:</t>
  </si>
  <si>
    <t>(=) Tiền chi cho chi phí bán hàng, quản lý:</t>
  </si>
  <si>
    <t>(-) Chênh lệch trong chi phí trả trước:</t>
  </si>
  <si>
    <t xml:space="preserve">   Giá trị sổ sách, net</t>
  </si>
  <si>
    <t>Phát hành trái phiếu (nợ dài hạn)</t>
  </si>
  <si>
    <t>20X2</t>
  </si>
  <si>
    <t xml:space="preserve">   Lợi nhuận giữ lại, 31/12/20X1</t>
  </si>
  <si>
    <t xml:space="preserve">   Chia cổ tức, năm 20X2</t>
  </si>
  <si>
    <t xml:space="preserve">   Lợi nhuận giữ lại, 31/12/20X2</t>
  </si>
  <si>
    <t>20X1</t>
  </si>
  <si>
    <t>Mua nhà xưởng, 20X2, tiền mặt</t>
  </si>
  <si>
    <t>Bán thanh lý tài sản, 20X2, tiền mặt</t>
  </si>
  <si>
    <t>Buretta, Báo cáo nguồn tiền và sử dụng tiền</t>
  </si>
  <si>
    <t xml:space="preserve">   Thuế tài sản</t>
  </si>
  <si>
    <t>Buretta, Báo cáo ngân lưu, trực tiếp</t>
  </si>
  <si>
    <t>Buretta, Báo cáo ngân lưu, gián tiếp</t>
  </si>
  <si>
    <t>Buretta, ngân lưu</t>
  </si>
  <si>
    <t>Buretta, Báo cáo thu nhập</t>
  </si>
  <si>
    <t>Buretta, Bảng cân đối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</si>
</sst>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NI-Times"/>
    </font>
    <font>
      <sz val="14"/>
      <color rgb="FF002060"/>
      <name val="Tahoma"/>
      <family val="2"/>
    </font>
    <font>
      <i/>
      <sz val="14"/>
      <color rgb="FF002060"/>
      <name val="Tahoma"/>
      <family val="2"/>
    </font>
    <font>
      <b/>
      <sz val="14"/>
      <color rgb="FF002060"/>
      <name val="Tahoma"/>
      <family val="2"/>
    </font>
    <font>
      <u/>
      <sz val="14"/>
      <color rgb="FF002060"/>
      <name val="Tahoma"/>
      <family val="2"/>
    </font>
    <font>
      <b/>
      <sz val="12"/>
      <color rgb="FF002060"/>
      <name val="Tahoma"/>
      <family val="2"/>
    </font>
    <font>
      <sz val="12"/>
      <color rgb="FF002060"/>
      <name val="Tahoma"/>
      <family val="2"/>
    </font>
    <font>
      <u/>
      <sz val="12"/>
      <color rgb="FF002060"/>
      <name val="Tahoma"/>
      <family val="2"/>
    </font>
    <font>
      <i/>
      <sz val="12"/>
      <color rgb="FF002060"/>
      <name val="Tahoma"/>
      <family val="2"/>
    </font>
    <font>
      <u val="singleAccounting"/>
      <sz val="12"/>
      <color rgb="FF002060"/>
      <name val="Tahoma"/>
      <family val="2"/>
    </font>
    <font>
      <sz val="14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right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justify" wrapText="1" readingOrder="1"/>
    </xf>
    <xf numFmtId="0" fontId="3" fillId="0" borderId="0" xfId="0" applyFont="1" applyFill="1" applyBorder="1" applyAlignment="1">
      <alignment horizontal="right" wrapText="1" readingOrder="1"/>
    </xf>
    <xf numFmtId="0" fontId="5" fillId="0" borderId="0" xfId="0" applyFont="1" applyFill="1" applyBorder="1" applyAlignment="1">
      <alignment horizontal="justify" wrapText="1" readingOrder="1"/>
    </xf>
    <xf numFmtId="0" fontId="4" fillId="0" borderId="0" xfId="0" applyFont="1" applyFill="1" applyBorder="1" applyAlignment="1">
      <alignment horizontal="justify" wrapText="1" readingOrder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10" fillId="0" borderId="0" xfId="0" applyFont="1" applyFill="1"/>
    <xf numFmtId="164" fontId="7" fillId="0" borderId="0" xfId="1" applyNumberFormat="1" applyFont="1" applyFill="1" applyAlignment="1">
      <alignment horizontal="right"/>
    </xf>
    <xf numFmtId="0" fontId="9" fillId="0" borderId="0" xfId="0" applyFont="1" applyFill="1"/>
    <xf numFmtId="164" fontId="8" fillId="0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0" fontId="7" fillId="0" borderId="0" xfId="0" applyFont="1" applyBorder="1"/>
    <xf numFmtId="164" fontId="8" fillId="0" borderId="0" xfId="1" applyNumberFormat="1" applyFont="1" applyBorder="1" applyAlignment="1">
      <alignment horizontal="right" indent="1"/>
    </xf>
    <xf numFmtId="0" fontId="7" fillId="0" borderId="1" xfId="0" applyFont="1" applyBorder="1"/>
    <xf numFmtId="0" fontId="8" fillId="0" borderId="1" xfId="1" applyNumberFormat="1" applyFont="1" applyBorder="1" applyAlignment="1">
      <alignment horizontal="right" indent="1"/>
    </xf>
    <xf numFmtId="0" fontId="8" fillId="0" borderId="0" xfId="2" applyFont="1" applyBorder="1" applyAlignment="1">
      <alignment horizontal="left"/>
    </xf>
    <xf numFmtId="164" fontId="11" fillId="0" borderId="0" xfId="1" applyNumberFormat="1" applyFont="1" applyBorder="1" applyAlignment="1">
      <alignment horizontal="right" indent="1"/>
    </xf>
    <xf numFmtId="164" fontId="11" fillId="0" borderId="0" xfId="0" applyNumberFormat="1" applyFont="1" applyBorder="1"/>
    <xf numFmtId="164" fontId="8" fillId="0" borderId="0" xfId="0" applyNumberFormat="1" applyFont="1" applyBorder="1"/>
    <xf numFmtId="0" fontId="8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8" fillId="0" borderId="0" xfId="0" applyFont="1"/>
    <xf numFmtId="0" fontId="8" fillId="0" borderId="2" xfId="2" applyFont="1" applyBorder="1" applyAlignment="1">
      <alignment horizontal="left"/>
    </xf>
    <xf numFmtId="0" fontId="8" fillId="0" borderId="0" xfId="2" applyFont="1"/>
    <xf numFmtId="164" fontId="8" fillId="0" borderId="0" xfId="1" applyNumberFormat="1" applyFont="1" applyAlignment="1">
      <alignment horizontal="right"/>
    </xf>
    <xf numFmtId="164" fontId="8" fillId="2" borderId="0" xfId="1" applyNumberFormat="1" applyFont="1" applyFill="1" applyAlignment="1">
      <alignment horizontal="right"/>
    </xf>
    <xf numFmtId="0" fontId="8" fillId="0" borderId="0" xfId="2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right" wrapText="1"/>
    </xf>
    <xf numFmtId="164" fontId="8" fillId="0" borderId="0" xfId="1" applyNumberFormat="1" applyFont="1" applyAlignment="1">
      <alignment horizontal="right" wrapText="1" readingOrder="1"/>
    </xf>
    <xf numFmtId="0" fontId="7" fillId="0" borderId="0" xfId="0" applyFont="1" applyAlignment="1">
      <alignment horizontal="left" wrapText="1" readingOrder="1"/>
    </xf>
    <xf numFmtId="164" fontId="7" fillId="0" borderId="0" xfId="1" applyNumberFormat="1" applyFont="1" applyAlignment="1">
      <alignment horizontal="right" wrapText="1" readingOrder="1"/>
    </xf>
    <xf numFmtId="164" fontId="8" fillId="0" borderId="0" xfId="1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1" xfId="2" applyFont="1" applyBorder="1" applyAlignment="1">
      <alignment horizontal="left"/>
    </xf>
    <xf numFmtId="164" fontId="3" fillId="0" borderId="0" xfId="1" applyNumberFormat="1" applyFont="1" applyFill="1" applyBorder="1" applyAlignment="1">
      <alignment horizontal="right" wrapText="1" readingOrder="1"/>
    </xf>
    <xf numFmtId="164" fontId="5" fillId="4" borderId="0" xfId="1" applyNumberFormat="1" applyFont="1" applyFill="1" applyBorder="1" applyAlignment="1">
      <alignment horizontal="right" wrapText="1" readingOrder="1"/>
    </xf>
    <xf numFmtId="164" fontId="5" fillId="0" borderId="0" xfId="1" applyNumberFormat="1" applyFont="1" applyFill="1" applyBorder="1" applyAlignment="1">
      <alignment horizontal="right" wrapText="1" readingOrder="1"/>
    </xf>
    <xf numFmtId="164" fontId="5" fillId="3" borderId="0" xfId="1" applyNumberFormat="1" applyFont="1" applyFill="1" applyBorder="1" applyAlignment="1">
      <alignment horizontal="right" wrapText="1" readingOrder="1"/>
    </xf>
    <xf numFmtId="164" fontId="3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left"/>
    </xf>
    <xf numFmtId="164" fontId="5" fillId="5" borderId="0" xfId="1" applyNumberFormat="1" applyFont="1" applyFill="1" applyBorder="1" applyAlignment="1">
      <alignment horizontal="right" wrapText="1" readingOrder="1"/>
    </xf>
    <xf numFmtId="164" fontId="5" fillId="6" borderId="0" xfId="1" applyNumberFormat="1" applyFont="1" applyFill="1" applyBorder="1" applyAlignment="1">
      <alignment horizontal="right" wrapText="1" readingOrder="1"/>
    </xf>
    <xf numFmtId="164" fontId="6" fillId="0" borderId="0" xfId="1" applyNumberFormat="1" applyFont="1" applyFill="1" applyBorder="1" applyAlignment="1">
      <alignment horizontal="right" wrapText="1" readingOrder="1"/>
    </xf>
    <xf numFmtId="164" fontId="6" fillId="6" borderId="0" xfId="1" applyNumberFormat="1" applyFont="1" applyFill="1" applyBorder="1" applyAlignment="1">
      <alignment horizontal="right" wrapText="1" readingOrder="1"/>
    </xf>
    <xf numFmtId="164" fontId="9" fillId="0" borderId="0" xfId="1" applyNumberFormat="1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164" fontId="11" fillId="0" borderId="0" xfId="1" applyNumberFormat="1" applyFont="1" applyFill="1" applyAlignment="1">
      <alignment horizontal="right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9" zoomScale="115" zoomScaleNormal="115" workbookViewId="0">
      <selection activeCell="A27" sqref="A27"/>
    </sheetView>
  </sheetViews>
  <sheetFormatPr defaultRowHeight="15" x14ac:dyDescent="0.2"/>
  <cols>
    <col min="1" max="1" width="38.42578125" style="12" bestFit="1" customWidth="1"/>
    <col min="2" max="2" width="9.85546875" style="11" bestFit="1" customWidth="1"/>
    <col min="3" max="3" width="8.85546875" style="11" bestFit="1" customWidth="1"/>
    <col min="4" max="4" width="9.140625" style="12"/>
    <col min="5" max="5" width="32.42578125" style="12" bestFit="1" customWidth="1"/>
    <col min="6" max="7" width="10.85546875" style="11" bestFit="1" customWidth="1"/>
    <col min="8" max="16384" width="9.140625" style="12"/>
  </cols>
  <sheetData>
    <row r="1" spans="1:7" x14ac:dyDescent="0.2">
      <c r="A1" s="10" t="s">
        <v>123</v>
      </c>
    </row>
    <row r="2" spans="1:7" x14ac:dyDescent="0.2">
      <c r="A2" s="13" t="s">
        <v>70</v>
      </c>
    </row>
    <row r="3" spans="1:7" ht="15.75" thickBot="1" x14ac:dyDescent="0.25">
      <c r="A3" s="14" t="s">
        <v>2</v>
      </c>
      <c r="B3" s="15" t="s">
        <v>110</v>
      </c>
      <c r="C3" s="15" t="s">
        <v>114</v>
      </c>
    </row>
    <row r="4" spans="1:7" ht="15.75" thickTop="1" x14ac:dyDescent="0.2">
      <c r="A4" s="12" t="s">
        <v>3</v>
      </c>
      <c r="B4" s="19">
        <v>1</v>
      </c>
      <c r="C4" s="19">
        <v>20</v>
      </c>
    </row>
    <row r="5" spans="1:7" x14ac:dyDescent="0.2">
      <c r="A5" s="12" t="s">
        <v>4</v>
      </c>
      <c r="B5" s="19">
        <v>20</v>
      </c>
      <c r="C5" s="19">
        <v>5</v>
      </c>
    </row>
    <row r="6" spans="1:7" x14ac:dyDescent="0.2">
      <c r="A6" s="12" t="s">
        <v>5</v>
      </c>
      <c r="B6" s="19">
        <v>47</v>
      </c>
      <c r="C6" s="19">
        <v>15</v>
      </c>
    </row>
    <row r="7" spans="1:7" x14ac:dyDescent="0.2">
      <c r="A7" s="12" t="s">
        <v>71</v>
      </c>
      <c r="B7" s="60">
        <v>3</v>
      </c>
      <c r="C7" s="60">
        <v>2</v>
      </c>
    </row>
    <row r="8" spans="1:7" x14ac:dyDescent="0.2">
      <c r="A8" s="16" t="s">
        <v>16</v>
      </c>
      <c r="B8" s="61">
        <f>SUM(B4:B7)</f>
        <v>71</v>
      </c>
      <c r="C8" s="61">
        <f>SUM(C4:C7)</f>
        <v>42</v>
      </c>
    </row>
    <row r="9" spans="1:7" x14ac:dyDescent="0.2">
      <c r="A9" s="12" t="s">
        <v>17</v>
      </c>
      <c r="B9" s="19">
        <v>91</v>
      </c>
      <c r="C9" s="19">
        <v>50</v>
      </c>
    </row>
    <row r="10" spans="1:7" x14ac:dyDescent="0.2">
      <c r="A10" s="10" t="s">
        <v>18</v>
      </c>
      <c r="B10" s="17">
        <f>B8+B9</f>
        <v>162</v>
      </c>
      <c r="C10" s="17">
        <f>C8+C9</f>
        <v>92</v>
      </c>
      <c r="F10" s="12"/>
      <c r="G10" s="12"/>
    </row>
    <row r="11" spans="1:7" x14ac:dyDescent="0.2">
      <c r="A11" s="10"/>
      <c r="B11" s="17"/>
      <c r="C11" s="17"/>
      <c r="E11" s="10"/>
      <c r="F11" s="17"/>
      <c r="G11" s="17"/>
    </row>
    <row r="12" spans="1:7" ht="15.75" thickBot="1" x14ac:dyDescent="0.25">
      <c r="A12" s="14" t="s">
        <v>14</v>
      </c>
      <c r="B12" s="15" t="s">
        <v>110</v>
      </c>
      <c r="C12" s="15" t="s">
        <v>114</v>
      </c>
      <c r="E12" s="10"/>
      <c r="F12" s="17"/>
      <c r="G12" s="17"/>
    </row>
    <row r="13" spans="1:7" ht="15.75" thickTop="1" x14ac:dyDescent="0.2">
      <c r="A13" s="12" t="s">
        <v>8</v>
      </c>
      <c r="B13" s="19">
        <v>39</v>
      </c>
      <c r="C13" s="19">
        <v>14</v>
      </c>
      <c r="E13" s="10"/>
      <c r="F13" s="17"/>
      <c r="G13" s="17"/>
    </row>
    <row r="14" spans="1:7" ht="17.25" x14ac:dyDescent="0.35">
      <c r="A14" s="12" t="s">
        <v>72</v>
      </c>
      <c r="B14" s="62">
        <v>3</v>
      </c>
      <c r="C14" s="62">
        <v>1</v>
      </c>
      <c r="E14" s="10"/>
      <c r="F14" s="17"/>
      <c r="G14" s="17"/>
    </row>
    <row r="15" spans="1:7" x14ac:dyDescent="0.2">
      <c r="A15" s="16" t="s">
        <v>15</v>
      </c>
      <c r="B15" s="61">
        <f>B13+B14</f>
        <v>42</v>
      </c>
      <c r="C15" s="61">
        <f>C13+C14</f>
        <v>15</v>
      </c>
      <c r="E15" s="10"/>
      <c r="F15" s="17"/>
      <c r="G15" s="17"/>
    </row>
    <row r="16" spans="1:7" x14ac:dyDescent="0.2">
      <c r="A16" s="12" t="s">
        <v>73</v>
      </c>
      <c r="B16" s="19">
        <v>40</v>
      </c>
      <c r="C16" s="19">
        <v>0</v>
      </c>
      <c r="E16" s="10"/>
      <c r="F16" s="17"/>
      <c r="G16" s="17"/>
    </row>
    <row r="17" spans="1:7" x14ac:dyDescent="0.2">
      <c r="A17" s="12" t="s">
        <v>74</v>
      </c>
      <c r="B17" s="19">
        <v>70</v>
      </c>
      <c r="C17" s="19">
        <v>70</v>
      </c>
      <c r="E17" s="10"/>
      <c r="F17" s="17"/>
      <c r="G17" s="17"/>
    </row>
    <row r="18" spans="1:7" ht="17.25" x14ac:dyDescent="0.35">
      <c r="A18" s="12" t="s">
        <v>9</v>
      </c>
      <c r="B18" s="62">
        <v>10</v>
      </c>
      <c r="C18" s="62">
        <v>7</v>
      </c>
      <c r="E18" s="10"/>
      <c r="F18" s="17"/>
      <c r="G18" s="17"/>
    </row>
    <row r="19" spans="1:7" x14ac:dyDescent="0.2">
      <c r="A19" s="10" t="s">
        <v>75</v>
      </c>
      <c r="B19" s="17">
        <f>B15+B16+B17+B18</f>
        <v>162</v>
      </c>
      <c r="C19" s="17">
        <f>C15+C16+C17+C18</f>
        <v>92</v>
      </c>
      <c r="E19" s="10"/>
      <c r="F19" s="17"/>
      <c r="G19" s="17"/>
    </row>
    <row r="20" spans="1:7" x14ac:dyDescent="0.2">
      <c r="A20" s="10"/>
      <c r="B20" s="17"/>
      <c r="C20" s="17"/>
      <c r="E20" s="10"/>
      <c r="F20" s="17"/>
      <c r="G20" s="17"/>
    </row>
    <row r="21" spans="1:7" x14ac:dyDescent="0.2">
      <c r="A21" s="18" t="s">
        <v>76</v>
      </c>
      <c r="B21" s="19"/>
      <c r="C21" s="19"/>
      <c r="F21" s="19"/>
      <c r="G21" s="19"/>
    </row>
    <row r="22" spans="1:7" x14ac:dyDescent="0.2">
      <c r="A22" s="12" t="s">
        <v>115</v>
      </c>
      <c r="B22" s="19">
        <v>54</v>
      </c>
      <c r="C22" s="19"/>
      <c r="F22" s="19"/>
      <c r="G22" s="19"/>
    </row>
    <row r="23" spans="1:7" x14ac:dyDescent="0.2">
      <c r="A23" s="12" t="s">
        <v>109</v>
      </c>
      <c r="B23" s="19">
        <v>40</v>
      </c>
      <c r="C23" s="19"/>
      <c r="F23" s="19"/>
      <c r="G23" s="19"/>
    </row>
    <row r="24" spans="1:7" x14ac:dyDescent="0.2">
      <c r="A24" s="12" t="s">
        <v>116</v>
      </c>
      <c r="B24" s="19"/>
      <c r="C24" s="19"/>
      <c r="F24" s="19"/>
      <c r="G24" s="19"/>
    </row>
    <row r="25" spans="1:7" x14ac:dyDescent="0.2">
      <c r="A25" s="12" t="s">
        <v>108</v>
      </c>
      <c r="B25" s="20">
        <v>5</v>
      </c>
    </row>
    <row r="26" spans="1:7" x14ac:dyDescent="0.2">
      <c r="A26" s="12" t="s">
        <v>77</v>
      </c>
      <c r="B26" s="20">
        <v>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0" zoomScale="115" zoomScaleNormal="115" workbookViewId="0">
      <selection activeCell="A23" sqref="A23"/>
    </sheetView>
  </sheetViews>
  <sheetFormatPr defaultRowHeight="15" x14ac:dyDescent="0.2"/>
  <cols>
    <col min="1" max="1" width="34.7109375" style="13" bestFit="1" customWidth="1"/>
    <col min="2" max="2" width="8.140625" style="22" bestFit="1" customWidth="1"/>
    <col min="3" max="3" width="8.140625" style="13" bestFit="1" customWidth="1"/>
    <col min="4" max="16384" width="9.140625" style="13"/>
  </cols>
  <sheetData>
    <row r="1" spans="1:3" x14ac:dyDescent="0.2">
      <c r="A1" s="21" t="s">
        <v>122</v>
      </c>
    </row>
    <row r="2" spans="1:3" x14ac:dyDescent="0.2">
      <c r="A2" s="13" t="s">
        <v>64</v>
      </c>
    </row>
    <row r="4" spans="1:3" ht="15.75" thickBot="1" x14ac:dyDescent="0.25">
      <c r="A4" s="23" t="s">
        <v>13</v>
      </c>
      <c r="B4" s="24"/>
      <c r="C4" s="24" t="s">
        <v>110</v>
      </c>
    </row>
    <row r="5" spans="1:3" ht="15.75" thickTop="1" x14ac:dyDescent="0.2">
      <c r="A5" s="25" t="s">
        <v>10</v>
      </c>
      <c r="B5" s="13"/>
      <c r="C5" s="22">
        <v>100</v>
      </c>
    </row>
    <row r="6" spans="1:3" ht="17.25" x14ac:dyDescent="0.35">
      <c r="A6" s="25" t="s">
        <v>65</v>
      </c>
      <c r="B6" s="26"/>
    </row>
    <row r="7" spans="1:3" x14ac:dyDescent="0.2">
      <c r="A7" s="25" t="s">
        <v>66</v>
      </c>
      <c r="B7" s="22">
        <f>BS!C6</f>
        <v>15</v>
      </c>
    </row>
    <row r="8" spans="1:3" x14ac:dyDescent="0.2">
      <c r="A8" s="25" t="s">
        <v>67</v>
      </c>
      <c r="B8" s="22">
        <v>105</v>
      </c>
    </row>
    <row r="9" spans="1:3" ht="17.25" x14ac:dyDescent="0.35">
      <c r="A9" s="25" t="s">
        <v>68</v>
      </c>
      <c r="B9" s="26">
        <f>BS!B6</f>
        <v>47</v>
      </c>
    </row>
    <row r="10" spans="1:3" ht="17.25" x14ac:dyDescent="0.35">
      <c r="A10" s="25" t="s">
        <v>69</v>
      </c>
      <c r="B10" s="26"/>
      <c r="C10" s="27">
        <f>B7+B8-B9</f>
        <v>73</v>
      </c>
    </row>
    <row r="11" spans="1:3" x14ac:dyDescent="0.2">
      <c r="A11" s="25" t="s">
        <v>11</v>
      </c>
      <c r="C11" s="28">
        <f>C5-C10</f>
        <v>27</v>
      </c>
    </row>
    <row r="12" spans="1:3" ht="17.25" x14ac:dyDescent="0.35">
      <c r="A12" s="25" t="s">
        <v>78</v>
      </c>
      <c r="B12" s="26"/>
      <c r="C12" s="28"/>
    </row>
    <row r="13" spans="1:3" x14ac:dyDescent="0.2">
      <c r="A13" s="25" t="s">
        <v>79</v>
      </c>
      <c r="B13" s="22">
        <v>8</v>
      </c>
    </row>
    <row r="14" spans="1:3" x14ac:dyDescent="0.2">
      <c r="A14" s="25" t="s">
        <v>80</v>
      </c>
      <c r="B14" s="22">
        <v>8</v>
      </c>
    </row>
    <row r="15" spans="1:3" x14ac:dyDescent="0.2">
      <c r="A15" s="25" t="s">
        <v>118</v>
      </c>
      <c r="B15" s="22">
        <v>4</v>
      </c>
    </row>
    <row r="16" spans="1:3" ht="17.25" x14ac:dyDescent="0.35">
      <c r="A16" s="25" t="s">
        <v>81</v>
      </c>
      <c r="B16" s="26">
        <v>3</v>
      </c>
    </row>
    <row r="17" spans="1:3" ht="17.25" x14ac:dyDescent="0.35">
      <c r="A17" s="13" t="s">
        <v>82</v>
      </c>
      <c r="C17" s="27">
        <f>SUM(B13:B16)</f>
        <v>23</v>
      </c>
    </row>
    <row r="18" spans="1:3" x14ac:dyDescent="0.2">
      <c r="A18" s="25" t="s">
        <v>12</v>
      </c>
      <c r="C18" s="28">
        <f>C11-C17</f>
        <v>4</v>
      </c>
    </row>
    <row r="19" spans="1:3" x14ac:dyDescent="0.2">
      <c r="A19" s="25"/>
      <c r="C19" s="28"/>
    </row>
    <row r="20" spans="1:3" x14ac:dyDescent="0.2">
      <c r="A20" s="25" t="s">
        <v>83</v>
      </c>
    </row>
    <row r="21" spans="1:3" x14ac:dyDescent="0.2">
      <c r="A21" s="25" t="s">
        <v>111</v>
      </c>
      <c r="C21" s="22">
        <f>BS!C18</f>
        <v>7</v>
      </c>
    </row>
    <row r="22" spans="1:3" x14ac:dyDescent="0.2">
      <c r="A22" s="25" t="s">
        <v>112</v>
      </c>
      <c r="C22" s="22">
        <f>C18+C21-C23</f>
        <v>1</v>
      </c>
    </row>
    <row r="23" spans="1:3" x14ac:dyDescent="0.2">
      <c r="A23" s="25" t="s">
        <v>113</v>
      </c>
      <c r="C23" s="22">
        <f>BS!B18</f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workbookViewId="0">
      <selection activeCell="C10" sqref="C10"/>
    </sheetView>
  </sheetViews>
  <sheetFormatPr defaultRowHeight="20.100000000000001" customHeight="1" x14ac:dyDescent="0.2"/>
  <cols>
    <col min="1" max="1" width="23.28515625" style="31" bestFit="1" customWidth="1"/>
    <col min="2" max="3" width="6.42578125" style="31" bestFit="1" customWidth="1"/>
    <col min="4" max="4" width="11" style="31" bestFit="1" customWidth="1"/>
    <col min="5" max="5" width="11.42578125" style="31" bestFit="1" customWidth="1"/>
    <col min="6" max="16384" width="9.140625" style="31"/>
  </cols>
  <sheetData>
    <row r="1" spans="1:6" ht="20.100000000000001" customHeight="1" x14ac:dyDescent="0.2">
      <c r="A1" s="39" t="s">
        <v>121</v>
      </c>
    </row>
    <row r="2" spans="1:6" ht="20.100000000000001" customHeight="1" thickBot="1" x14ac:dyDescent="0.25">
      <c r="A2" s="48" t="s">
        <v>89</v>
      </c>
      <c r="B2" s="29" t="s">
        <v>110</v>
      </c>
      <c r="C2" s="29" t="s">
        <v>114</v>
      </c>
      <c r="D2" s="30" t="s">
        <v>0</v>
      </c>
      <c r="E2" s="30" t="s">
        <v>1</v>
      </c>
    </row>
    <row r="3" spans="1:6" ht="20.100000000000001" customHeight="1" thickTop="1" x14ac:dyDescent="0.2">
      <c r="A3" s="32" t="s">
        <v>2</v>
      </c>
      <c r="B3" s="33"/>
      <c r="C3" s="33"/>
      <c r="D3" s="33"/>
      <c r="E3" s="33"/>
    </row>
    <row r="4" spans="1:6" ht="20.100000000000001" customHeight="1" x14ac:dyDescent="0.2">
      <c r="A4" s="33" t="s">
        <v>3</v>
      </c>
      <c r="B4" s="34">
        <f>BS!B4</f>
        <v>1</v>
      </c>
      <c r="C4" s="34">
        <f>BS!C4</f>
        <v>20</v>
      </c>
      <c r="D4" s="19">
        <f>B4-C4</f>
        <v>-19</v>
      </c>
      <c r="E4" s="35">
        <f>-D4</f>
        <v>19</v>
      </c>
    </row>
    <row r="5" spans="1:6" ht="20.100000000000001" customHeight="1" x14ac:dyDescent="0.2">
      <c r="A5" s="33" t="s">
        <v>4</v>
      </c>
      <c r="B5" s="34">
        <f>BS!B5</f>
        <v>20</v>
      </c>
      <c r="C5" s="34">
        <f>BS!C5</f>
        <v>5</v>
      </c>
      <c r="D5" s="19">
        <f t="shared" ref="D5:D14" si="0">B5-C5</f>
        <v>15</v>
      </c>
      <c r="E5" s="35">
        <f t="shared" ref="E5:E8" si="1">-D5</f>
        <v>-15</v>
      </c>
    </row>
    <row r="6" spans="1:6" ht="20.100000000000001" customHeight="1" x14ac:dyDescent="0.2">
      <c r="A6" s="33" t="s">
        <v>5</v>
      </c>
      <c r="B6" s="34">
        <f>BS!B6</f>
        <v>47</v>
      </c>
      <c r="C6" s="34">
        <f>BS!C6</f>
        <v>15</v>
      </c>
      <c r="D6" s="19">
        <f t="shared" si="0"/>
        <v>32</v>
      </c>
      <c r="E6" s="35">
        <f t="shared" si="1"/>
        <v>-32</v>
      </c>
    </row>
    <row r="7" spans="1:6" ht="20.100000000000001" customHeight="1" x14ac:dyDescent="0.2">
      <c r="A7" s="33" t="s">
        <v>71</v>
      </c>
      <c r="B7" s="34">
        <f>BS!B7</f>
        <v>3</v>
      </c>
      <c r="C7" s="34">
        <f>BS!C7</f>
        <v>2</v>
      </c>
      <c r="D7" s="19">
        <f t="shared" si="0"/>
        <v>1</v>
      </c>
      <c r="E7" s="35">
        <f t="shared" si="1"/>
        <v>-1</v>
      </c>
    </row>
    <row r="8" spans="1:6" ht="20.100000000000001" customHeight="1" x14ac:dyDescent="0.2">
      <c r="A8" s="33" t="s">
        <v>6</v>
      </c>
      <c r="B8" s="34">
        <f>BS!B9</f>
        <v>91</v>
      </c>
      <c r="C8" s="34">
        <f>BS!C9</f>
        <v>50</v>
      </c>
      <c r="D8" s="19">
        <f t="shared" si="0"/>
        <v>41</v>
      </c>
      <c r="E8" s="35">
        <f t="shared" si="1"/>
        <v>-41</v>
      </c>
    </row>
    <row r="9" spans="1:6" ht="20.100000000000001" customHeight="1" x14ac:dyDescent="0.2">
      <c r="A9" s="36" t="s">
        <v>7</v>
      </c>
      <c r="B9" s="34"/>
      <c r="C9" s="34"/>
      <c r="D9" s="19"/>
      <c r="E9" s="19"/>
      <c r="F9" s="12"/>
    </row>
    <row r="10" spans="1:6" ht="20.100000000000001" customHeight="1" x14ac:dyDescent="0.2">
      <c r="A10" s="33" t="s">
        <v>8</v>
      </c>
      <c r="B10" s="34">
        <f>BS!B13</f>
        <v>39</v>
      </c>
      <c r="C10" s="34">
        <f>BS!C13</f>
        <v>14</v>
      </c>
      <c r="D10" s="19">
        <f t="shared" si="0"/>
        <v>25</v>
      </c>
      <c r="E10" s="35">
        <f>D10</f>
        <v>25</v>
      </c>
    </row>
    <row r="11" spans="1:6" ht="20.100000000000001" customHeight="1" x14ac:dyDescent="0.2">
      <c r="A11" s="31" t="s">
        <v>72</v>
      </c>
      <c r="B11" s="34">
        <f>BS!B14</f>
        <v>3</v>
      </c>
      <c r="C11" s="34">
        <f>BS!C14</f>
        <v>1</v>
      </c>
      <c r="D11" s="19">
        <f t="shared" si="0"/>
        <v>2</v>
      </c>
      <c r="E11" s="35">
        <f t="shared" ref="E11:E14" si="2">D11</f>
        <v>2</v>
      </c>
    </row>
    <row r="12" spans="1:6" ht="20.100000000000001" customHeight="1" x14ac:dyDescent="0.2">
      <c r="A12" s="31" t="s">
        <v>73</v>
      </c>
      <c r="B12" s="34">
        <f>BS!B16</f>
        <v>40</v>
      </c>
      <c r="C12" s="34">
        <f>BS!C16</f>
        <v>0</v>
      </c>
      <c r="D12" s="19">
        <f t="shared" si="0"/>
        <v>40</v>
      </c>
      <c r="E12" s="35">
        <f t="shared" si="2"/>
        <v>40</v>
      </c>
    </row>
    <row r="13" spans="1:6" ht="20.100000000000001" customHeight="1" x14ac:dyDescent="0.2">
      <c r="A13" s="33" t="s">
        <v>74</v>
      </c>
      <c r="B13" s="34">
        <f>BS!B17</f>
        <v>70</v>
      </c>
      <c r="C13" s="34">
        <f>BS!C17</f>
        <v>70</v>
      </c>
      <c r="D13" s="19">
        <f t="shared" si="0"/>
        <v>0</v>
      </c>
      <c r="E13" s="35">
        <f t="shared" si="2"/>
        <v>0</v>
      </c>
    </row>
    <row r="14" spans="1:6" ht="20.100000000000001" customHeight="1" x14ac:dyDescent="0.2">
      <c r="A14" s="33" t="s">
        <v>9</v>
      </c>
      <c r="B14" s="34">
        <f>BS!B18</f>
        <v>10</v>
      </c>
      <c r="C14" s="34">
        <f>BS!C18</f>
        <v>7</v>
      </c>
      <c r="D14" s="19">
        <f t="shared" si="0"/>
        <v>3</v>
      </c>
      <c r="E14" s="35">
        <f t="shared" si="2"/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30" zoomScaleNormal="130" workbookViewId="0">
      <selection activeCell="A4" sqref="A4"/>
    </sheetView>
  </sheetViews>
  <sheetFormatPr defaultRowHeight="18" customHeight="1" x14ac:dyDescent="0.2"/>
  <cols>
    <col min="1" max="1" width="53" style="46" bestFit="1" customWidth="1"/>
    <col min="2" max="2" width="7" style="47" bestFit="1" customWidth="1"/>
    <col min="3" max="3" width="25" style="31" customWidth="1"/>
    <col min="4" max="16384" width="9.140625" style="31"/>
  </cols>
  <sheetData>
    <row r="1" spans="1:2" s="39" customFormat="1" ht="18" customHeight="1" x14ac:dyDescent="0.2">
      <c r="A1" s="37" t="s">
        <v>117</v>
      </c>
      <c r="B1" s="38"/>
    </row>
    <row r="2" spans="1:2" ht="18" customHeight="1" thickBot="1" x14ac:dyDescent="0.25">
      <c r="A2" s="40" t="s">
        <v>19</v>
      </c>
      <c r="B2" s="41" t="s">
        <v>110</v>
      </c>
    </row>
    <row r="3" spans="1:2" ht="18" customHeight="1" thickTop="1" x14ac:dyDescent="0.2">
      <c r="A3" s="40" t="s">
        <v>84</v>
      </c>
      <c r="B3" s="42">
        <f>CF!E10</f>
        <v>25</v>
      </c>
    </row>
    <row r="4" spans="1:2" ht="18" customHeight="1" x14ac:dyDescent="0.2">
      <c r="A4" s="40" t="s">
        <v>85</v>
      </c>
      <c r="B4" s="42">
        <f>CF!E11</f>
        <v>2</v>
      </c>
    </row>
    <row r="5" spans="1:2" ht="18" customHeight="1" x14ac:dyDescent="0.2">
      <c r="A5" s="40" t="s">
        <v>86</v>
      </c>
      <c r="B5" s="42">
        <f>CF!E12</f>
        <v>40</v>
      </c>
    </row>
    <row r="6" spans="1:2" ht="18" customHeight="1" x14ac:dyDescent="0.2">
      <c r="A6" s="40" t="s">
        <v>37</v>
      </c>
      <c r="B6" s="42">
        <f>CF!E14</f>
        <v>3</v>
      </c>
    </row>
    <row r="7" spans="1:2" ht="18" customHeight="1" x14ac:dyDescent="0.2">
      <c r="A7" s="40" t="s">
        <v>38</v>
      </c>
      <c r="B7" s="42">
        <f>CF!E4</f>
        <v>19</v>
      </c>
    </row>
    <row r="8" spans="1:2" s="39" customFormat="1" ht="18" customHeight="1" x14ac:dyDescent="0.2">
      <c r="A8" s="43" t="s">
        <v>90</v>
      </c>
      <c r="B8" s="44">
        <f>SUM(B3:B7)</f>
        <v>89</v>
      </c>
    </row>
    <row r="9" spans="1:2" ht="18" customHeight="1" x14ac:dyDescent="0.2">
      <c r="A9" s="40" t="s">
        <v>20</v>
      </c>
      <c r="B9" s="45"/>
    </row>
    <row r="10" spans="1:2" ht="18" customHeight="1" x14ac:dyDescent="0.2">
      <c r="A10" s="40" t="s">
        <v>39</v>
      </c>
      <c r="B10" s="42">
        <f>CF!E5</f>
        <v>-15</v>
      </c>
    </row>
    <row r="11" spans="1:2" ht="18" customHeight="1" x14ac:dyDescent="0.2">
      <c r="A11" s="40" t="s">
        <v>40</v>
      </c>
      <c r="B11" s="42">
        <f>CF!E6</f>
        <v>-32</v>
      </c>
    </row>
    <row r="12" spans="1:2" ht="18" customHeight="1" x14ac:dyDescent="0.2">
      <c r="A12" s="40" t="s">
        <v>88</v>
      </c>
      <c r="B12" s="42">
        <f>CF!E7</f>
        <v>-1</v>
      </c>
    </row>
    <row r="13" spans="1:2" ht="18" customHeight="1" x14ac:dyDescent="0.2">
      <c r="A13" s="40" t="s">
        <v>87</v>
      </c>
      <c r="B13" s="42">
        <f>CF!E8</f>
        <v>-41</v>
      </c>
    </row>
    <row r="14" spans="1:2" s="39" customFormat="1" ht="18" customHeight="1" x14ac:dyDescent="0.2">
      <c r="A14" s="43" t="s">
        <v>91</v>
      </c>
      <c r="B14" s="44">
        <f>SUM(B10:B13)</f>
        <v>-89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3" zoomScale="115" zoomScaleNormal="115" workbookViewId="0">
      <selection activeCell="B25" sqref="B25"/>
    </sheetView>
  </sheetViews>
  <sheetFormatPr defaultRowHeight="18" customHeight="1" x14ac:dyDescent="0.25"/>
  <cols>
    <col min="1" max="1" width="57" style="3" bestFit="1" customWidth="1"/>
    <col min="2" max="2" width="16.7109375" style="9" customWidth="1"/>
    <col min="3" max="3" width="15.28515625" style="3" customWidth="1"/>
    <col min="4" max="4" width="15" style="3" customWidth="1"/>
    <col min="5" max="5" width="16.7109375" style="3" customWidth="1"/>
    <col min="6" max="16384" width="9.140625" style="3"/>
  </cols>
  <sheetData>
    <row r="1" spans="1:2" ht="18" customHeight="1" x14ac:dyDescent="0.25">
      <c r="A1" s="37" t="s">
        <v>120</v>
      </c>
    </row>
    <row r="2" spans="1:2" ht="18" customHeight="1" thickBot="1" x14ac:dyDescent="0.3">
      <c r="A2" s="1" t="s">
        <v>21</v>
      </c>
      <c r="B2" s="2" t="s">
        <v>110</v>
      </c>
    </row>
    <row r="3" spans="1:2" ht="18" customHeight="1" thickTop="1" x14ac:dyDescent="0.25">
      <c r="A3" s="4" t="s">
        <v>12</v>
      </c>
      <c r="B3" s="49">
        <f>IS!C18</f>
        <v>4</v>
      </c>
    </row>
    <row r="4" spans="1:2" ht="18" customHeight="1" x14ac:dyDescent="0.25">
      <c r="A4" s="4" t="s">
        <v>22</v>
      </c>
      <c r="B4" s="49">
        <f>IS!B14</f>
        <v>8</v>
      </c>
    </row>
    <row r="5" spans="1:2" ht="18" customHeight="1" x14ac:dyDescent="0.25">
      <c r="A5" s="4" t="s">
        <v>23</v>
      </c>
      <c r="B5" s="49"/>
    </row>
    <row r="6" spans="1:2" ht="18" customHeight="1" x14ac:dyDescent="0.25">
      <c r="A6" s="4" t="s">
        <v>24</v>
      </c>
      <c r="B6" s="49">
        <f>CF!E5</f>
        <v>-15</v>
      </c>
    </row>
    <row r="7" spans="1:2" ht="18" customHeight="1" x14ac:dyDescent="0.25">
      <c r="A7" s="4" t="s">
        <v>25</v>
      </c>
      <c r="B7" s="49">
        <f>CF!E6</f>
        <v>-32</v>
      </c>
    </row>
    <row r="8" spans="1:2" ht="18" customHeight="1" x14ac:dyDescent="0.25">
      <c r="A8" s="4" t="s">
        <v>92</v>
      </c>
      <c r="B8" s="49">
        <f>CF!E7</f>
        <v>-1</v>
      </c>
    </row>
    <row r="9" spans="1:2" ht="18" customHeight="1" x14ac:dyDescent="0.25">
      <c r="A9" s="4" t="s">
        <v>93</v>
      </c>
      <c r="B9" s="49">
        <f>CF!E10</f>
        <v>25</v>
      </c>
    </row>
    <row r="10" spans="1:2" ht="18" customHeight="1" x14ac:dyDescent="0.25">
      <c r="A10" s="4" t="s">
        <v>94</v>
      </c>
      <c r="B10" s="49">
        <f>CF!E11</f>
        <v>2</v>
      </c>
    </row>
    <row r="11" spans="1:2" ht="18" customHeight="1" x14ac:dyDescent="0.25">
      <c r="A11" s="6" t="s">
        <v>26</v>
      </c>
      <c r="B11" s="50">
        <f>SUM(B3:B10)</f>
        <v>-9</v>
      </c>
    </row>
    <row r="12" spans="1:2" ht="18" customHeight="1" x14ac:dyDescent="0.25">
      <c r="A12" s="4" t="s">
        <v>27</v>
      </c>
      <c r="B12" s="49"/>
    </row>
    <row r="13" spans="1:2" ht="18" customHeight="1" x14ac:dyDescent="0.25">
      <c r="A13" s="4" t="s">
        <v>95</v>
      </c>
      <c r="B13" s="49">
        <f>-BS!B22</f>
        <v>-54</v>
      </c>
    </row>
    <row r="14" spans="1:2" ht="18" customHeight="1" x14ac:dyDescent="0.25">
      <c r="A14" s="4" t="s">
        <v>28</v>
      </c>
      <c r="B14" s="49">
        <f>BS!B26</f>
        <v>5</v>
      </c>
    </row>
    <row r="15" spans="1:2" ht="18" customHeight="1" x14ac:dyDescent="0.25">
      <c r="A15" s="6" t="s">
        <v>29</v>
      </c>
      <c r="B15" s="56">
        <f>SUM(B13:B14)</f>
        <v>-49</v>
      </c>
    </row>
    <row r="16" spans="1:2" ht="18" customHeight="1" x14ac:dyDescent="0.25">
      <c r="A16" s="4" t="s">
        <v>30</v>
      </c>
      <c r="B16" s="49"/>
    </row>
    <row r="17" spans="1:2" ht="18" customHeight="1" x14ac:dyDescent="0.25">
      <c r="A17" s="4" t="s">
        <v>96</v>
      </c>
      <c r="B17" s="49">
        <f>CF!E12</f>
        <v>40</v>
      </c>
    </row>
    <row r="18" spans="1:2" ht="18" customHeight="1" x14ac:dyDescent="0.25">
      <c r="A18" s="4" t="s">
        <v>31</v>
      </c>
      <c r="B18" s="49">
        <f>-IS!C22</f>
        <v>-1</v>
      </c>
    </row>
    <row r="19" spans="1:2" ht="18" customHeight="1" x14ac:dyDescent="0.25">
      <c r="A19" s="6" t="s">
        <v>32</v>
      </c>
      <c r="B19" s="57">
        <f>SUM(B17:B18)</f>
        <v>39</v>
      </c>
    </row>
    <row r="20" spans="1:2" ht="18" customHeight="1" x14ac:dyDescent="0.25">
      <c r="A20" s="4" t="s">
        <v>33</v>
      </c>
      <c r="B20" s="52">
        <f>B11+B15+B19</f>
        <v>-19</v>
      </c>
    </row>
    <row r="21" spans="1:2" ht="18" customHeight="1" x14ac:dyDescent="0.25">
      <c r="A21" s="7" t="s">
        <v>34</v>
      </c>
      <c r="B21" s="53"/>
    </row>
    <row r="22" spans="1:2" ht="18" customHeight="1" x14ac:dyDescent="0.25">
      <c r="A22" s="4" t="s">
        <v>35</v>
      </c>
      <c r="B22" s="49">
        <f>BS!C4</f>
        <v>20</v>
      </c>
    </row>
    <row r="23" spans="1:2" ht="18" customHeight="1" x14ac:dyDescent="0.25">
      <c r="A23" s="4" t="s">
        <v>36</v>
      </c>
      <c r="B23" s="49">
        <f>BS!B4</f>
        <v>1</v>
      </c>
    </row>
    <row r="24" spans="1:2" s="63" customFormat="1" ht="18" customHeight="1" x14ac:dyDescent="0.25">
      <c r="A24" s="63" t="s">
        <v>97</v>
      </c>
      <c r="B24" s="64">
        <f>B23-B22</f>
        <v>-19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B4" sqref="B4"/>
    </sheetView>
  </sheetViews>
  <sheetFormatPr defaultRowHeight="20.100000000000001" customHeight="1" x14ac:dyDescent="0.25"/>
  <cols>
    <col min="1" max="1" width="74.42578125" style="55" customWidth="1"/>
    <col min="2" max="2" width="12.28515625" style="9" bestFit="1" customWidth="1"/>
    <col min="3" max="16384" width="9.140625" style="3"/>
  </cols>
  <sheetData>
    <row r="1" spans="1:2" ht="20.100000000000001" customHeight="1" x14ac:dyDescent="0.25">
      <c r="A1" s="37" t="s">
        <v>119</v>
      </c>
    </row>
    <row r="2" spans="1:2" ht="20.100000000000001" customHeight="1" thickBot="1" x14ac:dyDescent="0.3">
      <c r="A2" s="1" t="s">
        <v>41</v>
      </c>
      <c r="B2" s="2" t="s">
        <v>110</v>
      </c>
    </row>
    <row r="3" spans="1:2" ht="20.100000000000001" customHeight="1" thickTop="1" x14ac:dyDescent="0.25">
      <c r="A3" s="54" t="s">
        <v>99</v>
      </c>
      <c r="B3" s="51"/>
    </row>
    <row r="4" spans="1:2" ht="20.100000000000001" customHeight="1" x14ac:dyDescent="0.25">
      <c r="A4" s="1" t="s">
        <v>42</v>
      </c>
      <c r="B4" s="49">
        <f>IS!C5</f>
        <v>100</v>
      </c>
    </row>
    <row r="5" spans="1:2" ht="20.100000000000001" customHeight="1" x14ac:dyDescent="0.25">
      <c r="A5" s="1" t="s">
        <v>43</v>
      </c>
      <c r="B5" s="58">
        <f>CF!E5</f>
        <v>-15</v>
      </c>
    </row>
    <row r="6" spans="1:2" ht="20.100000000000001" customHeight="1" x14ac:dyDescent="0.25">
      <c r="A6" s="1" t="s">
        <v>44</v>
      </c>
      <c r="B6" s="51">
        <f>SUM(B4:B5)</f>
        <v>85</v>
      </c>
    </row>
    <row r="7" spans="1:2" ht="20.100000000000001" customHeight="1" x14ac:dyDescent="0.25">
      <c r="A7" s="1"/>
      <c r="B7" s="49"/>
    </row>
    <row r="8" spans="1:2" ht="20.100000000000001" customHeight="1" x14ac:dyDescent="0.25">
      <c r="A8" s="54" t="s">
        <v>100</v>
      </c>
      <c r="B8" s="51"/>
    </row>
    <row r="9" spans="1:2" ht="20.100000000000001" customHeight="1" x14ac:dyDescent="0.25">
      <c r="A9" s="1" t="s">
        <v>45</v>
      </c>
      <c r="B9" s="49">
        <f>IS!C10</f>
        <v>73</v>
      </c>
    </row>
    <row r="10" spans="1:2" ht="20.100000000000001" customHeight="1" x14ac:dyDescent="0.25">
      <c r="A10" s="1" t="s">
        <v>46</v>
      </c>
      <c r="B10" s="58">
        <f>CF!D6</f>
        <v>32</v>
      </c>
    </row>
    <row r="11" spans="1:2" ht="20.100000000000001" customHeight="1" x14ac:dyDescent="0.25">
      <c r="A11" s="1" t="s">
        <v>47</v>
      </c>
      <c r="B11" s="49">
        <f>B9+B10</f>
        <v>105</v>
      </c>
    </row>
    <row r="12" spans="1:2" ht="20.100000000000001" customHeight="1" x14ac:dyDescent="0.25">
      <c r="A12" s="1" t="s">
        <v>48</v>
      </c>
      <c r="B12" s="58">
        <f>-CF!E10</f>
        <v>-25</v>
      </c>
    </row>
    <row r="13" spans="1:2" ht="20.100000000000001" customHeight="1" x14ac:dyDescent="0.25">
      <c r="A13" s="1" t="s">
        <v>49</v>
      </c>
      <c r="B13" s="51">
        <f>B11+B12</f>
        <v>80</v>
      </c>
    </row>
    <row r="15" spans="1:2" ht="18.75" thickBot="1" x14ac:dyDescent="0.3">
      <c r="A15" s="1" t="s">
        <v>50</v>
      </c>
      <c r="B15" s="2" t="s">
        <v>110</v>
      </c>
    </row>
    <row r="16" spans="1:2" ht="18.75" thickTop="1" x14ac:dyDescent="0.25">
      <c r="A16" s="54" t="s">
        <v>101</v>
      </c>
      <c r="B16" s="5"/>
    </row>
    <row r="17" spans="1:2" ht="20.100000000000001" customHeight="1" x14ac:dyDescent="0.25">
      <c r="A17" s="1" t="s">
        <v>51</v>
      </c>
      <c r="B17" s="49">
        <f>IS!B13</f>
        <v>8</v>
      </c>
    </row>
    <row r="18" spans="1:2" ht="20.100000000000001" customHeight="1" x14ac:dyDescent="0.25">
      <c r="A18" s="1" t="s">
        <v>107</v>
      </c>
      <c r="B18" s="59">
        <f>CF!D7</f>
        <v>1</v>
      </c>
    </row>
    <row r="19" spans="1:2" ht="20.100000000000001" customHeight="1" x14ac:dyDescent="0.25">
      <c r="A19" s="1" t="s">
        <v>106</v>
      </c>
      <c r="B19" s="51">
        <f>SUM(B17:B18)</f>
        <v>9</v>
      </c>
    </row>
    <row r="20" spans="1:2" ht="20.100000000000001" customHeight="1" x14ac:dyDescent="0.25">
      <c r="A20" s="54" t="s">
        <v>102</v>
      </c>
      <c r="B20" s="49"/>
    </row>
    <row r="21" spans="1:2" ht="20.100000000000001" customHeight="1" x14ac:dyDescent="0.25">
      <c r="A21" s="1" t="s">
        <v>52</v>
      </c>
      <c r="B21" s="49">
        <f>IS!B16</f>
        <v>3</v>
      </c>
    </row>
    <row r="22" spans="1:2" ht="20.100000000000001" customHeight="1" x14ac:dyDescent="0.25">
      <c r="A22" s="1" t="s">
        <v>98</v>
      </c>
      <c r="B22" s="58">
        <v>0</v>
      </c>
    </row>
    <row r="23" spans="1:2" ht="20.100000000000001" customHeight="1" x14ac:dyDescent="0.25">
      <c r="A23" s="1" t="s">
        <v>53</v>
      </c>
      <c r="B23" s="51">
        <f>SUM(B21:B22)</f>
        <v>3</v>
      </c>
    </row>
    <row r="24" spans="1:2" ht="20.100000000000001" customHeight="1" x14ac:dyDescent="0.25">
      <c r="A24" s="54" t="s">
        <v>103</v>
      </c>
      <c r="B24" s="49"/>
    </row>
    <row r="25" spans="1:2" ht="20.100000000000001" customHeight="1" x14ac:dyDescent="0.25">
      <c r="A25" s="1" t="s">
        <v>54</v>
      </c>
      <c r="B25" s="49">
        <f>IS!B15</f>
        <v>4</v>
      </c>
    </row>
    <row r="26" spans="1:2" ht="20.100000000000001" customHeight="1" x14ac:dyDescent="0.25">
      <c r="A26" s="1" t="s">
        <v>104</v>
      </c>
      <c r="B26" s="58">
        <f>-CF!D11</f>
        <v>-2</v>
      </c>
    </row>
    <row r="27" spans="1:2" ht="20.100000000000001" customHeight="1" x14ac:dyDescent="0.25">
      <c r="A27" s="1" t="s">
        <v>55</v>
      </c>
      <c r="B27" s="51">
        <f>SUM(B25:B26)</f>
        <v>2</v>
      </c>
    </row>
    <row r="29" spans="1:2" ht="20.100000000000001" customHeight="1" x14ac:dyDescent="0.25">
      <c r="A29" s="1" t="s">
        <v>56</v>
      </c>
      <c r="B29" s="8"/>
    </row>
    <row r="30" spans="1:2" ht="20.100000000000001" customHeight="1" thickBot="1" x14ac:dyDescent="0.3">
      <c r="A30" s="1" t="s">
        <v>57</v>
      </c>
      <c r="B30" s="2" t="s">
        <v>110</v>
      </c>
    </row>
    <row r="31" spans="1:2" ht="20.100000000000001" customHeight="1" thickTop="1" x14ac:dyDescent="0.25">
      <c r="A31" s="1" t="s">
        <v>58</v>
      </c>
      <c r="B31" s="49">
        <f>B6</f>
        <v>85</v>
      </c>
    </row>
    <row r="32" spans="1:2" ht="20.100000000000001" customHeight="1" x14ac:dyDescent="0.25">
      <c r="A32" s="1" t="s">
        <v>59</v>
      </c>
      <c r="B32" s="49">
        <f>B13</f>
        <v>80</v>
      </c>
    </row>
    <row r="33" spans="1:2" ht="20.100000000000001" customHeight="1" x14ac:dyDescent="0.25">
      <c r="A33" s="1" t="s">
        <v>105</v>
      </c>
      <c r="B33" s="49">
        <f>B19</f>
        <v>9</v>
      </c>
    </row>
    <row r="34" spans="1:2" ht="20.100000000000001" customHeight="1" x14ac:dyDescent="0.25">
      <c r="A34" s="1" t="s">
        <v>60</v>
      </c>
      <c r="B34" s="49">
        <f>B23</f>
        <v>3</v>
      </c>
    </row>
    <row r="35" spans="1:2" ht="20.100000000000001" customHeight="1" x14ac:dyDescent="0.25">
      <c r="A35" s="1" t="s">
        <v>61</v>
      </c>
      <c r="B35" s="49">
        <f>B27</f>
        <v>2</v>
      </c>
    </row>
    <row r="36" spans="1:2" ht="20.100000000000001" customHeight="1" x14ac:dyDescent="0.25">
      <c r="A36" s="54" t="s">
        <v>62</v>
      </c>
      <c r="B36" s="50">
        <f>B31-B32-B33-B34-B35</f>
        <v>-9</v>
      </c>
    </row>
    <row r="37" spans="1:2" ht="20.100000000000001" customHeight="1" x14ac:dyDescent="0.25">
      <c r="A37" s="1" t="s">
        <v>63</v>
      </c>
      <c r="B3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IS</vt:lpstr>
      <vt:lpstr>CF</vt:lpstr>
      <vt:lpstr>S&amp;U</vt:lpstr>
      <vt:lpstr>CFS-Indirect</vt:lpstr>
      <vt:lpstr>CFS-Direct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2015-11-02T04:24:55Z</cp:lastPrinted>
  <dcterms:created xsi:type="dcterms:W3CDTF">2015-09-12T13:27:46Z</dcterms:created>
  <dcterms:modified xsi:type="dcterms:W3CDTF">2015-11-15T14:11:33Z</dcterms:modified>
</cp:coreProperties>
</file>