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240" yWindow="90" windowWidth="20730" windowHeight="10740"/>
  </bookViews>
  <sheets>
    <sheet name="Data" sheetId="6" r:id="rId1"/>
    <sheet name="Vinamilk" sheetId="1" r:id="rId2"/>
    <sheet name="Vinamilk (dividend)" sheetId="4" r:id="rId3"/>
    <sheet name="Convertible" sheetId="5" r:id="rId4"/>
    <sheet name="Sheet2" sheetId="2" r:id="rId5"/>
    <sheet name="Sheet3" sheetId="3" r:id="rId6"/>
  </sheets>
  <externalReferences>
    <externalReference r:id="rId7"/>
  </externalReferences>
  <calcPr calcId="144525"/>
</workbook>
</file>

<file path=xl/calcChain.xml><?xml version="1.0" encoding="utf-8"?>
<calcChain xmlns="http://schemas.openxmlformats.org/spreadsheetml/2006/main">
  <c r="C10" i="6" l="1"/>
  <c r="C7" i="5"/>
  <c r="C10" i="5" s="1"/>
  <c r="C7" i="4"/>
  <c r="C10" i="4" s="1"/>
  <c r="C10" i="1"/>
  <c r="C11" i="1" s="1"/>
  <c r="C13" i="1" s="1"/>
  <c r="E10" i="6"/>
  <c r="E13" i="1"/>
  <c r="E10" i="4"/>
  <c r="E10" i="1"/>
  <c r="E10" i="5"/>
  <c r="E11" i="1"/>
  <c r="C12" i="6" l="1"/>
  <c r="C11" i="6"/>
  <c r="C12" i="5"/>
  <c r="C11" i="5"/>
  <c r="C12" i="4"/>
  <c r="C11" i="4"/>
  <c r="C12" i="1"/>
  <c r="C16" i="1" s="1"/>
  <c r="E11" i="4"/>
  <c r="E12" i="5"/>
  <c r="E11" i="5"/>
  <c r="E12" i="1"/>
  <c r="E12" i="6"/>
  <c r="E11" i="6"/>
  <c r="E12" i="4"/>
  <c r="E16" i="1"/>
  <c r="C13" i="6" l="1"/>
  <c r="C13" i="5"/>
  <c r="C15" i="5" s="1"/>
  <c r="C13" i="4"/>
  <c r="C15" i="1"/>
  <c r="E13" i="6"/>
  <c r="E15" i="1"/>
  <c r="E15" i="5"/>
  <c r="E13" i="5"/>
  <c r="E13" i="4"/>
  <c r="C16" i="6" l="1"/>
  <c r="C15" i="6"/>
  <c r="C16" i="5"/>
  <c r="C16" i="4"/>
  <c r="C15" i="4"/>
  <c r="E16" i="5"/>
  <c r="E16" i="6"/>
  <c r="E15" i="4"/>
  <c r="E16" i="4"/>
  <c r="E15" i="6"/>
</calcChain>
</file>

<file path=xl/comments1.xml><?xml version="1.0" encoding="utf-8"?>
<comments xmlns="http://schemas.openxmlformats.org/spreadsheetml/2006/main">
  <authors>
    <author>Rick Johnson</author>
  </authors>
  <commentList>
    <comment ref="C2" authorId="0">
      <text>
        <r>
          <rPr>
            <b/>
            <sz val="8"/>
            <color indexed="81"/>
            <rFont val="Tahoma"/>
            <family val="2"/>
            <charset val="163"/>
          </rPr>
          <t>Nhập giá cổ phiếu tại thời điểm 0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163"/>
          </rPr>
          <t>Nhập giá thực hiện quyền chọn</t>
        </r>
      </text>
    </comment>
    <comment ref="C4" authorId="0">
      <text>
        <r>
          <rPr>
            <b/>
            <sz val="8"/>
            <color indexed="81"/>
            <rFont val="Tahoma"/>
            <family val="2"/>
            <charset val="163"/>
          </rPr>
          <t>Nhập lãi suất phi rủi ro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163"/>
          </rPr>
          <t>Nhập kỳ hạn theo dạng thập phân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163"/>
          </rPr>
          <t>Nhập độ lệch chuẩn theo dạng thập phân</t>
        </r>
      </text>
    </comment>
    <comment ref="C7" authorId="0">
      <text>
        <r>
          <rPr>
            <b/>
            <sz val="8"/>
            <color indexed="81"/>
            <rFont val="Tahoma"/>
            <family val="2"/>
            <charset val="163"/>
          </rPr>
          <t>Nhập tỷ lệ cổ tức (tỷ lệ cổ tức/giá cổ phiếu hiện hành) theo dạng thập phân</t>
        </r>
      </text>
    </comment>
  </commentList>
</comments>
</file>

<file path=xl/comments2.xml><?xml version="1.0" encoding="utf-8"?>
<comments xmlns="http://schemas.openxmlformats.org/spreadsheetml/2006/main">
  <authors>
    <author>Rick Johnson</author>
  </authors>
  <commentList>
    <comment ref="C2" authorId="0">
      <text>
        <r>
          <rPr>
            <b/>
            <sz val="8"/>
            <color indexed="81"/>
            <rFont val="Tahoma"/>
            <family val="2"/>
            <charset val="163"/>
          </rPr>
          <t>Nhập giá cổ phiếu tại thời điểm 0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163"/>
          </rPr>
          <t>Nhập giá thực hiện quyền chọn</t>
        </r>
      </text>
    </comment>
    <comment ref="C4" authorId="0">
      <text>
        <r>
          <rPr>
            <b/>
            <sz val="8"/>
            <color indexed="81"/>
            <rFont val="Tahoma"/>
            <family val="2"/>
            <charset val="163"/>
          </rPr>
          <t>Nhập lãi suất phi rủi ro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163"/>
          </rPr>
          <t>Nhập kỳ hạn theo dạng thập phân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163"/>
          </rPr>
          <t>Nhập độ lệch chuẩn theo dạng thập phân</t>
        </r>
      </text>
    </comment>
    <comment ref="C7" authorId="0">
      <text>
        <r>
          <rPr>
            <b/>
            <sz val="8"/>
            <color indexed="81"/>
            <rFont val="Tahoma"/>
            <family val="2"/>
            <charset val="163"/>
          </rPr>
          <t>Nhập tỷ lệ cổ tức (tỷ lệ cổ tức/giá cổ phiếu hiện hành) theo dạng thập phân</t>
        </r>
      </text>
    </comment>
  </commentList>
</comments>
</file>

<file path=xl/comments3.xml><?xml version="1.0" encoding="utf-8"?>
<comments xmlns="http://schemas.openxmlformats.org/spreadsheetml/2006/main">
  <authors>
    <author>Rick Johnson</author>
  </authors>
  <commentList>
    <comment ref="C2" authorId="0">
      <text>
        <r>
          <rPr>
            <b/>
            <sz val="8"/>
            <color indexed="81"/>
            <rFont val="Tahoma"/>
            <family val="2"/>
            <charset val="163"/>
          </rPr>
          <t>Nhập giá cổ phiếu tại thời điểm 0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163"/>
          </rPr>
          <t>Nhập giá thực hiện quyền chọn</t>
        </r>
      </text>
    </comment>
    <comment ref="C4" authorId="0">
      <text>
        <r>
          <rPr>
            <b/>
            <sz val="8"/>
            <color indexed="81"/>
            <rFont val="Tahoma"/>
            <family val="2"/>
            <charset val="163"/>
          </rPr>
          <t>Nhập lãi suất phi rủi ro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163"/>
          </rPr>
          <t>Nhập kỳ hạn theo dạng thập phân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163"/>
          </rPr>
          <t>Nhập độ lệch chuẩn theo dạng thập phân</t>
        </r>
      </text>
    </comment>
    <comment ref="C7" authorId="0">
      <text>
        <r>
          <rPr>
            <b/>
            <sz val="8"/>
            <color indexed="81"/>
            <rFont val="Tahoma"/>
            <family val="2"/>
            <charset val="163"/>
          </rPr>
          <t>Nhập tỷ lệ cổ tức (tỷ lệ cổ tức/giá cổ phiếu hiện hành) theo dạng thập phân</t>
        </r>
      </text>
    </comment>
  </commentList>
</comments>
</file>

<file path=xl/comments4.xml><?xml version="1.0" encoding="utf-8"?>
<comments xmlns="http://schemas.openxmlformats.org/spreadsheetml/2006/main">
  <authors>
    <author>Rick Johnson</author>
  </authors>
  <commentList>
    <comment ref="C2" authorId="0">
      <text>
        <r>
          <rPr>
            <b/>
            <sz val="8"/>
            <color indexed="81"/>
            <rFont val="Tahoma"/>
            <family val="2"/>
            <charset val="163"/>
          </rPr>
          <t>Nhập giá cổ phiếu tại thời điểm 0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163"/>
          </rPr>
          <t>Nhập giá thực hiện quyền chọn</t>
        </r>
      </text>
    </comment>
    <comment ref="C4" authorId="0">
      <text>
        <r>
          <rPr>
            <b/>
            <sz val="8"/>
            <color indexed="81"/>
            <rFont val="Tahoma"/>
            <family val="2"/>
            <charset val="163"/>
          </rPr>
          <t>Nhập lãi suất phi rủi ro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163"/>
          </rPr>
          <t>Nhập kỳ hạn theo dạng thập phân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163"/>
          </rPr>
          <t>Nhập độ lệch chuẩn theo dạng thập phân</t>
        </r>
      </text>
    </comment>
    <comment ref="C7" authorId="0">
      <text>
        <r>
          <rPr>
            <b/>
            <sz val="8"/>
            <color indexed="81"/>
            <rFont val="Tahoma"/>
            <family val="2"/>
            <charset val="163"/>
          </rPr>
          <t>Nhập tỷ lệ cổ tức (tỷ lệ cổ tức/giá cổ phiếu hiện hành) theo dạng thập phân</t>
        </r>
      </text>
    </comment>
  </commentList>
</comments>
</file>

<file path=xl/sharedStrings.xml><?xml version="1.0" encoding="utf-8"?>
<sst xmlns="http://schemas.openxmlformats.org/spreadsheetml/2006/main" count="96" uniqueCount="24">
  <si>
    <t>Thông tin đầu vào</t>
  </si>
  <si>
    <t>Giá cổ phiếu hiện hành</t>
  </si>
  <si>
    <t>Giá thực hiện</t>
  </si>
  <si>
    <t>Lãi suất phi rủi ro (năm)</t>
  </si>
  <si>
    <t>Kỳ hạn (năm)</t>
  </si>
  <si>
    <t>Độ lệch chuẩn (năm)</t>
  </si>
  <si>
    <t>Tỷ lệ cổ tức</t>
  </si>
  <si>
    <t>Kết quả</t>
  </si>
  <si>
    <t>Phí quyền chọn mua</t>
  </si>
  <si>
    <t>Phí quyền chọn bán</t>
  </si>
  <si>
    <t>S</t>
  </si>
  <si>
    <t>X</t>
  </si>
  <si>
    <r>
      <t>r</t>
    </r>
    <r>
      <rPr>
        <i/>
        <vertAlign val="subscript"/>
        <sz val="10"/>
        <rFont val="Arial"/>
        <family val="2"/>
      </rPr>
      <t>f</t>
    </r>
  </si>
  <si>
    <t>T</t>
  </si>
  <si>
    <t>s</t>
  </si>
  <si>
    <t>d</t>
  </si>
  <si>
    <r>
      <t>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  <r>
      <rPr>
        <sz val="10"/>
        <rFont val="Symbol"/>
        <family val="1"/>
        <charset val="2"/>
      </rPr>
      <t>-</t>
    </r>
    <r>
      <rPr>
        <sz val="10"/>
        <rFont val="Arial"/>
        <family val="2"/>
      </rPr>
      <t xml:space="preserve"> </t>
    </r>
    <r>
      <rPr>
        <sz val="10"/>
        <rFont val="Symbol"/>
        <family val="1"/>
        <charset val="2"/>
      </rPr>
      <t>s</t>
    </r>
    <r>
      <rPr>
        <sz val="10"/>
        <rFont val="Arial"/>
        <family val="2"/>
      </rPr>
      <t>T</t>
    </r>
    <r>
      <rPr>
        <vertAlign val="superscript"/>
        <sz val="10"/>
        <rFont val="Arial"/>
        <family val="2"/>
      </rPr>
      <t>0.5</t>
    </r>
  </si>
  <si>
    <r>
      <t>d</t>
    </r>
    <r>
      <rPr>
        <vertAlign val="subscript"/>
        <sz val="10"/>
        <rFont val="Arial"/>
        <family val="2"/>
      </rPr>
      <t>1</t>
    </r>
  </si>
  <si>
    <r>
      <t>d</t>
    </r>
    <r>
      <rPr>
        <vertAlign val="subscript"/>
        <sz val="10"/>
        <rFont val="Arial"/>
        <family val="2"/>
      </rPr>
      <t>2</t>
    </r>
  </si>
  <si>
    <r>
      <t>NormSDist(d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  <charset val="163"/>
      </rPr>
      <t>)</t>
    </r>
  </si>
  <si>
    <r>
      <t>NormSDist(d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  <charset val="163"/>
      </rPr>
      <t>)</t>
    </r>
  </si>
  <si>
    <r>
      <t>Phân phối xác suất lũy tích chuẩn, N(d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  <charset val="163"/>
      </rPr>
      <t>)</t>
    </r>
  </si>
  <si>
    <r>
      <t>Phân phối xác suất lũy tích chuẩn, N(d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  <charset val="163"/>
      </rPr>
      <t>)</t>
    </r>
  </si>
  <si>
    <r>
      <t>(ln(S/X) + (r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-d +0.5s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)T)/(sT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</si>
</sst>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13" x14ac:knownFonts="1">
    <font>
      <sz val="10"/>
      <name val="Arial"/>
    </font>
    <font>
      <sz val="10"/>
      <name val="Arial"/>
      <family val="2"/>
      <charset val="163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  <charset val="163"/>
    </font>
    <font>
      <sz val="8"/>
      <name val="Arial"/>
      <family val="2"/>
      <charset val="163"/>
    </font>
    <font>
      <i/>
      <sz val="10"/>
      <name val="Arial"/>
      <family val="2"/>
    </font>
    <font>
      <i/>
      <vertAlign val="subscript"/>
      <sz val="10"/>
      <name val="Arial"/>
      <family val="2"/>
    </font>
    <font>
      <sz val="10"/>
      <name val="Symbol"/>
      <family val="1"/>
      <charset val="2"/>
    </font>
    <font>
      <i/>
      <sz val="10"/>
      <name val="Symbol"/>
      <family val="1"/>
      <charset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3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12" fillId="0" borderId="0" xfId="0" applyFont="1"/>
    <xf numFmtId="0" fontId="2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2" fontId="0" fillId="0" borderId="0" xfId="0" applyNumberFormat="1"/>
    <xf numFmtId="10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d-Ins\FET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fd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C18" sqref="C18"/>
    </sheetView>
  </sheetViews>
  <sheetFormatPr defaultRowHeight="12.75" x14ac:dyDescent="0.2"/>
  <cols>
    <col min="1" max="1" width="35.28515625" bestFit="1" customWidth="1"/>
    <col min="2" max="2" width="30.7109375" style="12" customWidth="1"/>
    <col min="3" max="3" width="11" customWidth="1"/>
    <col min="4" max="4" width="3.5703125" customWidth="1"/>
    <col min="5" max="5" width="52.5703125" bestFit="1" customWidth="1"/>
  </cols>
  <sheetData>
    <row r="1" spans="1:5" x14ac:dyDescent="0.2">
      <c r="A1" s="1" t="s">
        <v>0</v>
      </c>
      <c r="B1" s="8"/>
    </row>
    <row r="2" spans="1:5" x14ac:dyDescent="0.2">
      <c r="A2" t="s">
        <v>1</v>
      </c>
      <c r="B2" s="9" t="s">
        <v>10</v>
      </c>
      <c r="C2" s="2">
        <v>92500</v>
      </c>
    </row>
    <row r="3" spans="1:5" x14ac:dyDescent="0.2">
      <c r="A3" t="s">
        <v>2</v>
      </c>
      <c r="B3" s="9" t="s">
        <v>11</v>
      </c>
      <c r="C3" s="2">
        <v>100000</v>
      </c>
    </row>
    <row r="4" spans="1:5" ht="15.75" x14ac:dyDescent="0.3">
      <c r="A4" t="s">
        <v>3</v>
      </c>
      <c r="B4" s="9" t="s">
        <v>12</v>
      </c>
      <c r="C4" s="3">
        <v>0.12</v>
      </c>
    </row>
    <row r="5" spans="1:5" x14ac:dyDescent="0.2">
      <c r="A5" t="s">
        <v>4</v>
      </c>
      <c r="B5" s="9" t="s">
        <v>13</v>
      </c>
      <c r="C5" s="14">
        <v>8.3333333333333329E-2</v>
      </c>
    </row>
    <row r="6" spans="1:5" x14ac:dyDescent="0.2">
      <c r="A6" t="s">
        <v>5</v>
      </c>
      <c r="B6" s="10" t="s">
        <v>14</v>
      </c>
      <c r="C6" s="4">
        <v>0.52332999999999996</v>
      </c>
    </row>
    <row r="7" spans="1:5" x14ac:dyDescent="0.2">
      <c r="A7" t="s">
        <v>6</v>
      </c>
      <c r="B7" s="9" t="s">
        <v>15</v>
      </c>
      <c r="C7" s="15">
        <v>0</v>
      </c>
    </row>
    <row r="8" spans="1:5" x14ac:dyDescent="0.2">
      <c r="B8" s="9"/>
    </row>
    <row r="9" spans="1:5" x14ac:dyDescent="0.2">
      <c r="A9" s="1" t="s">
        <v>7</v>
      </c>
      <c r="B9" s="8"/>
    </row>
    <row r="10" spans="1:5" ht="15.75" x14ac:dyDescent="0.3">
      <c r="A10" s="7" t="s">
        <v>17</v>
      </c>
      <c r="B10" s="11" t="s">
        <v>23</v>
      </c>
      <c r="C10" s="4">
        <f>(LN(C2/C3)+(C4-C7+(0.5*C6^2))*C5)/(C6*(C5^0.5))</f>
        <v>-0.37432468417126302</v>
      </c>
      <c r="E10" t="str">
        <f>[1]!fd(C10)</f>
        <v>C10=(LN(C2/C3)+(C4-C7+(0.5*C6^2))*C5)/(C6*(C5^0.5))</v>
      </c>
    </row>
    <row r="11" spans="1:5" ht="15.75" x14ac:dyDescent="0.3">
      <c r="A11" s="7" t="s">
        <v>18</v>
      </c>
      <c r="B11" s="11" t="s">
        <v>16</v>
      </c>
      <c r="C11" s="4">
        <f>C10-(C6*(C5^0.5))</f>
        <v>-0.52539704235876639</v>
      </c>
      <c r="E11" t="str">
        <f>[1]!fd(C11)</f>
        <v>C11=C10-(C6*(C5^0.5))</v>
      </c>
    </row>
    <row r="12" spans="1:5" ht="15.75" x14ac:dyDescent="0.3">
      <c r="A12" t="s">
        <v>21</v>
      </c>
      <c r="B12" s="12" t="s">
        <v>19</v>
      </c>
      <c r="C12" s="4">
        <f>NORMSDIST(C10)</f>
        <v>0.35408138473895545</v>
      </c>
      <c r="E12" t="str">
        <f>[1]!fd(C12)</f>
        <v>C12=NORMSDIST(C10)</v>
      </c>
    </row>
    <row r="13" spans="1:5" ht="15.75" x14ac:dyDescent="0.3">
      <c r="A13" t="s">
        <v>22</v>
      </c>
      <c r="B13" s="12" t="s">
        <v>20</v>
      </c>
      <c r="C13" s="4">
        <f>NORMSDIST(C11)</f>
        <v>0.29965360457560919</v>
      </c>
      <c r="E13" t="str">
        <f>[1]!fd(C13)</f>
        <v>C13=NORMSDIST(C11)</v>
      </c>
    </row>
    <row r="15" spans="1:5" x14ac:dyDescent="0.2">
      <c r="A15" s="5" t="s">
        <v>8</v>
      </c>
      <c r="B15" s="13"/>
      <c r="C15" s="6">
        <f>C2*EXP(-C7*C5)*C12-C3*EXP(-C4*C5)*C13</f>
        <v>3085.3279491112917</v>
      </c>
      <c r="E15" t="str">
        <f>[1]!fd(C15)</f>
        <v>C15=C2*EXP(-C7*C5)*C12-C3*EXP(-C4*C5)*C13</v>
      </c>
    </row>
    <row r="16" spans="1:5" x14ac:dyDescent="0.2">
      <c r="A16" s="5" t="s">
        <v>9</v>
      </c>
      <c r="B16" s="13"/>
      <c r="C16" s="6">
        <f>((C3*EXP(-C4*C5))*(1-C13))-((C2*EXP(-C7*C5))*(1-C12))</f>
        <v>9590.3113240281164</v>
      </c>
      <c r="E16" t="str">
        <f>[1]!fd(C16)</f>
        <v>C16=((C3*EXP(-C4*C5))*(1-C13))-((C2*EXP(-C7*C5))*(1-C12))</v>
      </c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"/>
  <sheetViews>
    <sheetView workbookViewId="0">
      <selection activeCell="C12" sqref="C12"/>
    </sheetView>
  </sheetViews>
  <sheetFormatPr defaultRowHeight="12.75" x14ac:dyDescent="0.2"/>
  <cols>
    <col min="1" max="1" width="35.28515625" bestFit="1" customWidth="1"/>
    <col min="2" max="2" width="30.7109375" style="12" customWidth="1"/>
    <col min="3" max="3" width="11" customWidth="1"/>
    <col min="4" max="4" width="3.5703125" customWidth="1"/>
    <col min="5" max="5" width="52.5703125" bestFit="1" customWidth="1"/>
  </cols>
  <sheetData>
    <row r="1" spans="1:5" x14ac:dyDescent="0.2">
      <c r="A1" s="1" t="s">
        <v>0</v>
      </c>
      <c r="B1" s="8"/>
    </row>
    <row r="2" spans="1:5" x14ac:dyDescent="0.2">
      <c r="A2" t="s">
        <v>1</v>
      </c>
      <c r="B2" s="9" t="s">
        <v>10</v>
      </c>
      <c r="C2" s="2">
        <v>92500</v>
      </c>
    </row>
    <row r="3" spans="1:5" x14ac:dyDescent="0.2">
      <c r="A3" t="s">
        <v>2</v>
      </c>
      <c r="B3" s="9" t="s">
        <v>11</v>
      </c>
      <c r="C3" s="2">
        <v>100000</v>
      </c>
    </row>
    <row r="4" spans="1:5" ht="15.75" x14ac:dyDescent="0.3">
      <c r="A4" t="s">
        <v>3</v>
      </c>
      <c r="B4" s="9" t="s">
        <v>12</v>
      </c>
      <c r="C4" s="3">
        <v>0.12</v>
      </c>
    </row>
    <row r="5" spans="1:5" x14ac:dyDescent="0.2">
      <c r="A5" t="s">
        <v>4</v>
      </c>
      <c r="B5" s="9" t="s">
        <v>13</v>
      </c>
      <c r="C5" s="14">
        <v>8.3333333333333329E-2</v>
      </c>
    </row>
    <row r="6" spans="1:5" x14ac:dyDescent="0.2">
      <c r="A6" t="s">
        <v>5</v>
      </c>
      <c r="B6" s="10" t="s">
        <v>14</v>
      </c>
      <c r="C6" s="4">
        <v>0.52332999999999996</v>
      </c>
    </row>
    <row r="7" spans="1:5" x14ac:dyDescent="0.2">
      <c r="A7" t="s">
        <v>6</v>
      </c>
      <c r="B7" s="9" t="s">
        <v>15</v>
      </c>
      <c r="C7" s="15">
        <v>0</v>
      </c>
    </row>
    <row r="8" spans="1:5" x14ac:dyDescent="0.2">
      <c r="B8" s="9"/>
    </row>
    <row r="9" spans="1:5" x14ac:dyDescent="0.2">
      <c r="A9" s="1" t="s">
        <v>7</v>
      </c>
      <c r="B9" s="8"/>
    </row>
    <row r="10" spans="1:5" ht="15.75" x14ac:dyDescent="0.3">
      <c r="A10" s="7" t="s">
        <v>17</v>
      </c>
      <c r="B10" s="11" t="s">
        <v>23</v>
      </c>
      <c r="C10" s="4">
        <f>(LN(C2/C3)+(C4-C7+(0.5*C6^2))*C5)/(C6*(C5^0.5))</f>
        <v>-0.37432468417126302</v>
      </c>
      <c r="E10" t="str">
        <f>[1]!fd(C10)</f>
        <v>C10=(LN(C2/C3)+(C4-C7+(0.5*C6^2))*C5)/(C6*(C5^0.5))</v>
      </c>
    </row>
    <row r="11" spans="1:5" ht="15.75" x14ac:dyDescent="0.3">
      <c r="A11" s="7" t="s">
        <v>18</v>
      </c>
      <c r="B11" s="11" t="s">
        <v>16</v>
      </c>
      <c r="C11" s="4">
        <f>C10-(C6*(C5^0.5))</f>
        <v>-0.52539704235876639</v>
      </c>
      <c r="E11" t="str">
        <f>[1]!fd(C11)</f>
        <v>C11=C10-(C6*(C5^0.5))</v>
      </c>
    </row>
    <row r="12" spans="1:5" ht="15.75" x14ac:dyDescent="0.3">
      <c r="A12" t="s">
        <v>21</v>
      </c>
      <c r="B12" s="12" t="s">
        <v>19</v>
      </c>
      <c r="C12" s="4">
        <f>NORMSDIST(C10)</f>
        <v>0.35408138473895545</v>
      </c>
      <c r="E12" t="str">
        <f>[1]!fd(C12)</f>
        <v>C12=NORMSDIST(C10)</v>
      </c>
    </row>
    <row r="13" spans="1:5" ht="15.75" x14ac:dyDescent="0.3">
      <c r="A13" t="s">
        <v>22</v>
      </c>
      <c r="B13" s="12" t="s">
        <v>20</v>
      </c>
      <c r="C13" s="4">
        <f>NORMSDIST(C11)</f>
        <v>0.29965360457560919</v>
      </c>
      <c r="E13" t="str">
        <f>[1]!fd(C13)</f>
        <v>C13=NORMSDIST(C11)</v>
      </c>
    </row>
    <row r="15" spans="1:5" x14ac:dyDescent="0.2">
      <c r="A15" s="5" t="s">
        <v>8</v>
      </c>
      <c r="B15" s="13"/>
      <c r="C15" s="6">
        <f>C2*EXP(-C7*C5)*C12-C3*EXP(-C4*C5)*C13</f>
        <v>3085.3279491112917</v>
      </c>
      <c r="E15" t="str">
        <f>[1]!fd(C15)</f>
        <v>C15=C2*EXP(-C7*C5)*C12-C3*EXP(-C4*C5)*C13</v>
      </c>
    </row>
    <row r="16" spans="1:5" x14ac:dyDescent="0.2">
      <c r="A16" s="5" t="s">
        <v>9</v>
      </c>
      <c r="B16" s="13"/>
      <c r="C16" s="6">
        <f>((C3*EXP(-C4*C5))*(1-C13))-((C2*EXP(-C7*C5))*(1-C12))</f>
        <v>9590.3113240281164</v>
      </c>
      <c r="E16" t="str">
        <f>[1]!fd(C16)</f>
        <v>C16=((C3*EXP(-C4*C5))*(1-C13))-((C2*EXP(-C7*C5))*(1-C12))</v>
      </c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"/>
  <sheetViews>
    <sheetView workbookViewId="0">
      <selection activeCell="C6" sqref="C6"/>
    </sheetView>
  </sheetViews>
  <sheetFormatPr defaultRowHeight="12.75" x14ac:dyDescent="0.2"/>
  <cols>
    <col min="1" max="1" width="35.28515625" bestFit="1" customWidth="1"/>
    <col min="2" max="2" width="30.7109375" style="12" customWidth="1"/>
    <col min="3" max="3" width="11" customWidth="1"/>
    <col min="4" max="4" width="3.5703125" customWidth="1"/>
    <col min="5" max="5" width="52.5703125" bestFit="1" customWidth="1"/>
  </cols>
  <sheetData>
    <row r="1" spans="1:5" x14ac:dyDescent="0.2">
      <c r="A1" s="1" t="s">
        <v>0</v>
      </c>
      <c r="B1" s="8"/>
    </row>
    <row r="2" spans="1:5" x14ac:dyDescent="0.2">
      <c r="A2" t="s">
        <v>1</v>
      </c>
      <c r="B2" s="9" t="s">
        <v>10</v>
      </c>
      <c r="C2" s="2">
        <v>92500</v>
      </c>
    </row>
    <row r="3" spans="1:5" x14ac:dyDescent="0.2">
      <c r="A3" t="s">
        <v>2</v>
      </c>
      <c r="B3" s="9" t="s">
        <v>11</v>
      </c>
      <c r="C3" s="2">
        <v>100000</v>
      </c>
    </row>
    <row r="4" spans="1:5" ht="15.75" x14ac:dyDescent="0.3">
      <c r="A4" t="s">
        <v>3</v>
      </c>
      <c r="B4" s="9" t="s">
        <v>12</v>
      </c>
      <c r="C4" s="3">
        <v>0.12</v>
      </c>
    </row>
    <row r="5" spans="1:5" x14ac:dyDescent="0.2">
      <c r="A5" t="s">
        <v>4</v>
      </c>
      <c r="B5" s="9" t="s">
        <v>13</v>
      </c>
      <c r="C5" s="14">
        <v>0.25</v>
      </c>
    </row>
    <row r="6" spans="1:5" x14ac:dyDescent="0.2">
      <c r="A6" t="s">
        <v>5</v>
      </c>
      <c r="B6" s="10" t="s">
        <v>14</v>
      </c>
      <c r="C6" s="4">
        <v>0.52332999999999996</v>
      </c>
    </row>
    <row r="7" spans="1:5" x14ac:dyDescent="0.2">
      <c r="A7" t="s">
        <v>6</v>
      </c>
      <c r="B7" s="9" t="s">
        <v>15</v>
      </c>
      <c r="C7" s="15">
        <f>2000/C2</f>
        <v>2.1621621621621623E-2</v>
      </c>
    </row>
    <row r="8" spans="1:5" x14ac:dyDescent="0.2">
      <c r="B8" s="9"/>
    </row>
    <row r="9" spans="1:5" x14ac:dyDescent="0.2">
      <c r="A9" s="1" t="s">
        <v>7</v>
      </c>
      <c r="B9" s="8"/>
    </row>
    <row r="10" spans="1:5" ht="15.75" x14ac:dyDescent="0.3">
      <c r="A10" s="7" t="s">
        <v>17</v>
      </c>
      <c r="B10" s="11" t="s">
        <v>23</v>
      </c>
      <c r="C10" s="4">
        <f>(LN(C2/C3)+(C4-C7+(0.5*C6^2))*C5)/(C6*(C5^0.5))</f>
        <v>-7.3118914499903376E-2</v>
      </c>
      <c r="E10" t="str">
        <f>[1]!fd(C10)</f>
        <v>C10=(LN(C2/C3)+(C4-C7+(0.5*C6^2))*C5)/(C6*(C5^0.5))</v>
      </c>
    </row>
    <row r="11" spans="1:5" ht="15.75" x14ac:dyDescent="0.3">
      <c r="A11" s="7" t="s">
        <v>18</v>
      </c>
      <c r="B11" s="11" t="s">
        <v>16</v>
      </c>
      <c r="C11" s="4">
        <f>C10-(C6*(C5^0.5))</f>
        <v>-0.33478391449990336</v>
      </c>
      <c r="E11" t="str">
        <f>[1]!fd(C11)</f>
        <v>C11=C10-(C6*(C5^0.5))</v>
      </c>
    </row>
    <row r="12" spans="1:5" ht="15.75" x14ac:dyDescent="0.3">
      <c r="A12" t="s">
        <v>21</v>
      </c>
      <c r="B12" s="12" t="s">
        <v>19</v>
      </c>
      <c r="C12" s="4">
        <f>NORMSDIST(C10)</f>
        <v>0.47085574517548251</v>
      </c>
      <c r="E12" t="str">
        <f>[1]!fd(C12)</f>
        <v>C12=NORMSDIST(C10)</v>
      </c>
    </row>
    <row r="13" spans="1:5" ht="15.75" x14ac:dyDescent="0.3">
      <c r="A13" t="s">
        <v>22</v>
      </c>
      <c r="B13" s="12" t="s">
        <v>20</v>
      </c>
      <c r="C13" s="4">
        <f>NORMSDIST(C11)</f>
        <v>0.36889404769707496</v>
      </c>
      <c r="E13" t="str">
        <f>[1]!fd(C13)</f>
        <v>C13=NORMSDIST(C11)</v>
      </c>
    </row>
    <row r="15" spans="1:5" x14ac:dyDescent="0.2">
      <c r="A15" s="5" t="s">
        <v>8</v>
      </c>
      <c r="B15" s="13"/>
      <c r="C15" s="6">
        <f>C2*EXP(-C7*C5)*C12-C3*EXP(-C4*C5)*C13</f>
        <v>7520.2056087426099</v>
      </c>
      <c r="E15" t="str">
        <f>[1]!fd(C15)</f>
        <v>C15=C2*EXP(-C7*C5)*C12-C3*EXP(-C4*C5)*C13</v>
      </c>
    </row>
    <row r="16" spans="1:5" x14ac:dyDescent="0.2">
      <c r="A16" s="5" t="s">
        <v>9</v>
      </c>
      <c r="B16" s="13"/>
      <c r="C16" s="6">
        <f>((C3*EXP(-C4*C5))*(1-C13))-((C2*EXP(-C7*C5))*(1-C12))</f>
        <v>12563.410043822551</v>
      </c>
      <c r="E16" t="str">
        <f>[1]!fd(C16)</f>
        <v>C16=((C3*EXP(-C4*C5))*(1-C13))-((C2*EXP(-C7*C5))*(1-C12))</v>
      </c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"/>
  <sheetViews>
    <sheetView workbookViewId="0">
      <selection activeCell="C4" sqref="C4"/>
    </sheetView>
  </sheetViews>
  <sheetFormatPr defaultRowHeight="12.75" x14ac:dyDescent="0.2"/>
  <cols>
    <col min="1" max="1" width="35.28515625" bestFit="1" customWidth="1"/>
    <col min="2" max="2" width="30.7109375" style="12" customWidth="1"/>
    <col min="3" max="3" width="11" customWidth="1"/>
    <col min="4" max="4" width="3.5703125" customWidth="1"/>
    <col min="5" max="5" width="52.5703125" bestFit="1" customWidth="1"/>
  </cols>
  <sheetData>
    <row r="1" spans="1:5" x14ac:dyDescent="0.2">
      <c r="A1" s="1" t="s">
        <v>0</v>
      </c>
      <c r="B1" s="8"/>
    </row>
    <row r="2" spans="1:5" x14ac:dyDescent="0.2">
      <c r="A2" t="s">
        <v>1</v>
      </c>
      <c r="B2" s="9" t="s">
        <v>10</v>
      </c>
      <c r="C2" s="2">
        <v>87500</v>
      </c>
    </row>
    <row r="3" spans="1:5" x14ac:dyDescent="0.2">
      <c r="A3" t="s">
        <v>2</v>
      </c>
      <c r="B3" s="9" t="s">
        <v>11</v>
      </c>
      <c r="C3" s="2">
        <v>200000</v>
      </c>
    </row>
    <row r="4" spans="1:5" ht="15.75" x14ac:dyDescent="0.3">
      <c r="A4" t="s">
        <v>3</v>
      </c>
      <c r="B4" s="9" t="s">
        <v>12</v>
      </c>
      <c r="C4" s="3">
        <v>0.12</v>
      </c>
    </row>
    <row r="5" spans="1:5" x14ac:dyDescent="0.2">
      <c r="A5" t="s">
        <v>4</v>
      </c>
      <c r="B5" s="9" t="s">
        <v>13</v>
      </c>
      <c r="C5" s="14">
        <v>2</v>
      </c>
    </row>
    <row r="6" spans="1:5" x14ac:dyDescent="0.2">
      <c r="A6" t="s">
        <v>5</v>
      </c>
      <c r="B6" s="10" t="s">
        <v>14</v>
      </c>
      <c r="C6" s="4">
        <v>0.755</v>
      </c>
    </row>
    <row r="7" spans="1:5" x14ac:dyDescent="0.2">
      <c r="A7" t="s">
        <v>6</v>
      </c>
      <c r="B7" s="9" t="s">
        <v>15</v>
      </c>
      <c r="C7" s="15">
        <f>4000/C2</f>
        <v>4.5714285714285714E-2</v>
      </c>
    </row>
    <row r="8" spans="1:5" x14ac:dyDescent="0.2">
      <c r="B8" s="9"/>
    </row>
    <row r="9" spans="1:5" x14ac:dyDescent="0.2">
      <c r="A9" s="1" t="s">
        <v>7</v>
      </c>
      <c r="B9" s="8"/>
    </row>
    <row r="10" spans="1:5" ht="15.75" x14ac:dyDescent="0.3">
      <c r="A10" s="7" t="s">
        <v>17</v>
      </c>
      <c r="B10" s="11" t="s">
        <v>23</v>
      </c>
      <c r="C10" s="4">
        <f>(LN(C2/C3)+(C4-C7+(0.5*C6^2))*C5)/(C6*(C5^0.5))</f>
        <v>-0.10122598328617904</v>
      </c>
      <c r="E10" t="str">
        <f>[1]!fd(C10)</f>
        <v>C10=(LN(C2/C3)+(C4-C7+(0.5*C6^2))*C5)/(C6*(C5^0.5))</v>
      </c>
    </row>
    <row r="11" spans="1:5" ht="15.75" x14ac:dyDescent="0.3">
      <c r="A11" s="7" t="s">
        <v>18</v>
      </c>
      <c r="B11" s="11" t="s">
        <v>16</v>
      </c>
      <c r="C11" s="4">
        <f>C10-(C6*(C5^0.5))</f>
        <v>-1.168957222877866</v>
      </c>
      <c r="E11" t="str">
        <f>[1]!fd(C11)</f>
        <v>C11=C10-(C6*(C5^0.5))</v>
      </c>
    </row>
    <row r="12" spans="1:5" ht="15.75" x14ac:dyDescent="0.3">
      <c r="A12" t="s">
        <v>21</v>
      </c>
      <c r="B12" s="12" t="s">
        <v>19</v>
      </c>
      <c r="C12" s="4">
        <f>NORMSDIST(C10)</f>
        <v>0.45968553548671715</v>
      </c>
      <c r="E12" t="str">
        <f>[1]!fd(C12)</f>
        <v>C12=NORMSDIST(C10)</v>
      </c>
    </row>
    <row r="13" spans="1:5" ht="15.75" x14ac:dyDescent="0.3">
      <c r="A13" t="s">
        <v>22</v>
      </c>
      <c r="B13" s="12" t="s">
        <v>20</v>
      </c>
      <c r="C13" s="4">
        <f>NORMSDIST(C11)</f>
        <v>0.12121043330995609</v>
      </c>
      <c r="E13" t="str">
        <f>[1]!fd(C13)</f>
        <v>C13=NORMSDIST(C11)</v>
      </c>
    </row>
    <row r="15" spans="1:5" x14ac:dyDescent="0.2">
      <c r="A15" s="5" t="s">
        <v>8</v>
      </c>
      <c r="B15" s="13"/>
      <c r="C15" s="6">
        <f>C2*EXP(-C7*C5)*C12-C3*EXP(-C4*C5)*C13</f>
        <v>17638.604397142048</v>
      </c>
      <c r="E15" t="str">
        <f>[1]!fd(C15)</f>
        <v>C15=C2*EXP(-C7*C5)*C12-C3*EXP(-C4*C5)*C13</v>
      </c>
    </row>
    <row r="16" spans="1:5" x14ac:dyDescent="0.2">
      <c r="A16" s="5" t="s">
        <v>9</v>
      </c>
      <c r="B16" s="13"/>
      <c r="C16" s="6">
        <f>((C3*EXP(-C4*C5))*(1-C13))-((C2*EXP(-C7*C5))*(1-C12))</f>
        <v>95109.357735224214</v>
      </c>
      <c r="E16" t="str">
        <f>[1]!fd(C16)</f>
        <v>C16=((C3*EXP(-C4*C5))*(1-C13))-((C2*EXP(-C7*C5))*(1-C12))</v>
      </c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Vinamilk</vt:lpstr>
      <vt:lpstr>Vinamilk (dividend)</vt:lpstr>
      <vt:lpstr>Convertible</vt:lpstr>
      <vt:lpstr>Sheet2</vt:lpstr>
      <vt:lpstr>Sheet3</vt:lpstr>
    </vt:vector>
  </TitlesOfParts>
  <Company> Fulbright Economics Teaching Program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Xuan Thanh</dc:creator>
  <cp:lastModifiedBy>xthanh</cp:lastModifiedBy>
  <dcterms:created xsi:type="dcterms:W3CDTF">2009-05-13T01:24:03Z</dcterms:created>
  <dcterms:modified xsi:type="dcterms:W3CDTF">2013-05-29T01:26:37Z</dcterms:modified>
</cp:coreProperties>
</file>