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2" windowWidth="20112" windowHeight="8016"/>
  </bookViews>
  <sheets>
    <sheet name="Intro" sheetId="26" r:id="rId1"/>
    <sheet name="Chart" sheetId="21" r:id="rId2"/>
    <sheet name="Data" sheetId="1" r:id="rId3"/>
    <sheet name="Coffee" sheetId="23" r:id="rId4"/>
    <sheet name="Travel" sheetId="24" r:id="rId5"/>
    <sheet name="Tele Equip" sheetId="25" r:id="rId6"/>
    <sheet name="Sheet3" sheetId="3" r:id="rId7"/>
  </sheets>
  <calcPr calcId="144525"/>
</workbook>
</file>

<file path=xl/calcChain.xml><?xml version="1.0" encoding="utf-8"?>
<calcChain xmlns="http://schemas.openxmlformats.org/spreadsheetml/2006/main">
  <c r="D21" i="21"/>
  <c r="C21"/>
  <c r="D20"/>
  <c r="C20"/>
  <c r="D18"/>
  <c r="C18"/>
  <c r="D17"/>
  <c r="C17"/>
  <c r="D16"/>
  <c r="C16"/>
  <c r="D15"/>
  <c r="C15"/>
  <c r="D14"/>
  <c r="C14"/>
  <c r="D13"/>
  <c r="C13"/>
  <c r="D12"/>
  <c r="C12"/>
  <c r="D11"/>
  <c r="C11"/>
  <c r="D10"/>
  <c r="D9"/>
  <c r="D8"/>
  <c r="D7"/>
  <c r="D4"/>
  <c r="C4"/>
  <c r="B37" i="25" l="1"/>
  <c r="D25"/>
  <c r="D26"/>
  <c r="D27"/>
  <c r="D28"/>
  <c r="D29"/>
  <c r="D30"/>
  <c r="D31"/>
  <c r="D32"/>
  <c r="D33"/>
  <c r="D34"/>
  <c r="D35"/>
  <c r="D36"/>
  <c r="D38"/>
  <c r="C25"/>
  <c r="C26"/>
  <c r="C27"/>
  <c r="C28"/>
  <c r="C29"/>
  <c r="C30"/>
  <c r="C31"/>
  <c r="C32"/>
  <c r="C33"/>
  <c r="C34"/>
  <c r="C35"/>
  <c r="C36"/>
  <c r="C38"/>
  <c r="C24"/>
  <c r="M4"/>
  <c r="M5"/>
  <c r="M6"/>
  <c r="M7"/>
  <c r="M8"/>
  <c r="M9"/>
  <c r="M10"/>
  <c r="M11"/>
  <c r="M12"/>
  <c r="M13"/>
  <c r="M14"/>
  <c r="M15"/>
  <c r="M16"/>
  <c r="M17"/>
  <c r="M3"/>
  <c r="B28" i="24"/>
  <c r="D38"/>
  <c r="C38"/>
  <c r="B37"/>
  <c r="D25"/>
  <c r="D26"/>
  <c r="D27"/>
  <c r="D28"/>
  <c r="D29"/>
  <c r="D30"/>
  <c r="D31"/>
  <c r="D32"/>
  <c r="D33"/>
  <c r="D34"/>
  <c r="D35"/>
  <c r="D36"/>
  <c r="C25"/>
  <c r="C26"/>
  <c r="C27"/>
  <c r="C28"/>
  <c r="C29"/>
  <c r="C30"/>
  <c r="C31"/>
  <c r="C32"/>
  <c r="C33"/>
  <c r="C34"/>
  <c r="C35"/>
  <c r="C36"/>
  <c r="C24"/>
  <c r="M4"/>
  <c r="M5"/>
  <c r="M6"/>
  <c r="M7"/>
  <c r="M8"/>
  <c r="M9"/>
  <c r="M10"/>
  <c r="M11"/>
  <c r="M12"/>
  <c r="M13"/>
  <c r="M14"/>
  <c r="M15"/>
  <c r="M16"/>
  <c r="M17"/>
  <c r="M3"/>
  <c r="B33" i="23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D24"/>
  <c r="C24"/>
  <c r="M4"/>
  <c r="M5"/>
  <c r="M6"/>
  <c r="M7"/>
  <c r="M8"/>
  <c r="M9"/>
  <c r="M10"/>
  <c r="M11"/>
  <c r="M12"/>
  <c r="M13"/>
  <c r="M14"/>
  <c r="M15"/>
  <c r="M16"/>
  <c r="M17"/>
  <c r="M3"/>
  <c r="I3" i="1" l="1"/>
  <c r="H3"/>
  <c r="N3" s="1"/>
  <c r="C74"/>
  <c r="B20" i="21" s="1"/>
  <c r="C75" i="1"/>
  <c r="B21" i="21" s="1"/>
  <c r="B27" i="25" l="1"/>
  <c r="K8"/>
  <c r="K9"/>
  <c r="A38" i="23"/>
  <c r="A37"/>
  <c r="A36"/>
  <c r="A35"/>
  <c r="A34"/>
  <c r="A33"/>
  <c r="A32"/>
  <c r="A31"/>
  <c r="A30"/>
  <c r="A29"/>
  <c r="A28"/>
  <c r="A27"/>
  <c r="A26"/>
  <c r="A25"/>
  <c r="A24"/>
  <c r="B25" i="25"/>
  <c r="B26"/>
  <c r="B28"/>
  <c r="B29"/>
  <c r="B30"/>
  <c r="B31"/>
  <c r="B32"/>
  <c r="B33"/>
  <c r="B34"/>
  <c r="B35"/>
  <c r="B36"/>
  <c r="B38"/>
  <c r="A25"/>
  <c r="A26"/>
  <c r="A27"/>
  <c r="A28"/>
  <c r="A29"/>
  <c r="A30"/>
  <c r="A31"/>
  <c r="A32"/>
  <c r="A33"/>
  <c r="A34"/>
  <c r="A35"/>
  <c r="A36"/>
  <c r="A37"/>
  <c r="A38"/>
  <c r="A24"/>
  <c r="B24"/>
  <c r="K17"/>
  <c r="F17"/>
  <c r="C17"/>
  <c r="K16"/>
  <c r="F16"/>
  <c r="I16" s="1"/>
  <c r="E16"/>
  <c r="C16"/>
  <c r="K15"/>
  <c r="F15"/>
  <c r="E15" s="1"/>
  <c r="C15"/>
  <c r="H15" s="1"/>
  <c r="K14"/>
  <c r="F14"/>
  <c r="I14" s="1"/>
  <c r="C14"/>
  <c r="K13"/>
  <c r="I13"/>
  <c r="F13"/>
  <c r="C13"/>
  <c r="K12"/>
  <c r="F12"/>
  <c r="C12"/>
  <c r="K11"/>
  <c r="I11"/>
  <c r="F11"/>
  <c r="C11"/>
  <c r="K10"/>
  <c r="F10"/>
  <c r="I10" s="1"/>
  <c r="C10"/>
  <c r="I9"/>
  <c r="F9"/>
  <c r="E9" s="1"/>
  <c r="C9"/>
  <c r="I8"/>
  <c r="F8"/>
  <c r="E8"/>
  <c r="C8"/>
  <c r="K7"/>
  <c r="F7"/>
  <c r="E7" s="1"/>
  <c r="C7"/>
  <c r="K6"/>
  <c r="F6"/>
  <c r="I6" s="1"/>
  <c r="C6"/>
  <c r="K5"/>
  <c r="F5"/>
  <c r="C5"/>
  <c r="K4"/>
  <c r="F4"/>
  <c r="I4" s="1"/>
  <c r="C4"/>
  <c r="I3"/>
  <c r="E3"/>
  <c r="C3"/>
  <c r="B32" i="24"/>
  <c r="B25"/>
  <c r="B26"/>
  <c r="B27"/>
  <c r="B29"/>
  <c r="B30"/>
  <c r="B31"/>
  <c r="B33"/>
  <c r="B34"/>
  <c r="B35"/>
  <c r="B36"/>
  <c r="B38"/>
  <c r="B24"/>
  <c r="A25"/>
  <c r="A26"/>
  <c r="A27"/>
  <c r="A28"/>
  <c r="A29"/>
  <c r="A30"/>
  <c r="A31"/>
  <c r="A32"/>
  <c r="A33"/>
  <c r="A34"/>
  <c r="A35"/>
  <c r="A36"/>
  <c r="A38"/>
  <c r="A24"/>
  <c r="K17"/>
  <c r="F17"/>
  <c r="C17"/>
  <c r="K16"/>
  <c r="F16"/>
  <c r="I16" s="1"/>
  <c r="C16"/>
  <c r="K15"/>
  <c r="F15"/>
  <c r="I15" s="1"/>
  <c r="C15"/>
  <c r="K14"/>
  <c r="E14" s="1"/>
  <c r="F14"/>
  <c r="I14" s="1"/>
  <c r="C14"/>
  <c r="K13"/>
  <c r="F13"/>
  <c r="C13"/>
  <c r="K12"/>
  <c r="F12"/>
  <c r="I12" s="1"/>
  <c r="E12"/>
  <c r="C12"/>
  <c r="K11"/>
  <c r="F11"/>
  <c r="I11" s="1"/>
  <c r="C11"/>
  <c r="K10"/>
  <c r="F10"/>
  <c r="I10" s="1"/>
  <c r="E10"/>
  <c r="C10"/>
  <c r="K9"/>
  <c r="F9"/>
  <c r="C9"/>
  <c r="K8"/>
  <c r="E8" s="1"/>
  <c r="F8"/>
  <c r="I8" s="1"/>
  <c r="C8"/>
  <c r="K7"/>
  <c r="F7"/>
  <c r="I7" s="1"/>
  <c r="C7"/>
  <c r="K6"/>
  <c r="E6" s="1"/>
  <c r="F6"/>
  <c r="I6" s="1"/>
  <c r="C6"/>
  <c r="K5"/>
  <c r="F5"/>
  <c r="E5" s="1"/>
  <c r="C5"/>
  <c r="K4"/>
  <c r="E4" s="1"/>
  <c r="I4"/>
  <c r="F4"/>
  <c r="C4"/>
  <c r="I3"/>
  <c r="E3"/>
  <c r="C3"/>
  <c r="B37" i="23"/>
  <c r="F17"/>
  <c r="F16"/>
  <c r="F15"/>
  <c r="F14"/>
  <c r="F13"/>
  <c r="F12"/>
  <c r="F11"/>
  <c r="F10"/>
  <c r="F9"/>
  <c r="F8"/>
  <c r="F7"/>
  <c r="F6"/>
  <c r="F5"/>
  <c r="F4"/>
  <c r="K17"/>
  <c r="K16"/>
  <c r="K15"/>
  <c r="K14"/>
  <c r="K13"/>
  <c r="K12"/>
  <c r="K11"/>
  <c r="K10"/>
  <c r="K9"/>
  <c r="K8"/>
  <c r="K7"/>
  <c r="K6"/>
  <c r="K5"/>
  <c r="K4"/>
  <c r="E5"/>
  <c r="B24"/>
  <c r="B25"/>
  <c r="B26"/>
  <c r="B27"/>
  <c r="B28"/>
  <c r="B29"/>
  <c r="B30"/>
  <c r="B31"/>
  <c r="B32"/>
  <c r="B34"/>
  <c r="B35"/>
  <c r="B36"/>
  <c r="B38"/>
  <c r="C17"/>
  <c r="C16"/>
  <c r="C15"/>
  <c r="C14"/>
  <c r="C13"/>
  <c r="C12"/>
  <c r="C11"/>
  <c r="C10"/>
  <c r="C9"/>
  <c r="C8"/>
  <c r="C7"/>
  <c r="C6"/>
  <c r="I5"/>
  <c r="C5"/>
  <c r="I4"/>
  <c r="C4"/>
  <c r="I3"/>
  <c r="E3"/>
  <c r="C3"/>
  <c r="E43" i="1"/>
  <c r="H43" s="1"/>
  <c r="I43"/>
  <c r="I42"/>
  <c r="E42"/>
  <c r="H42" s="1"/>
  <c r="C73"/>
  <c r="B19" i="21" s="1"/>
  <c r="C72" i="1"/>
  <c r="B18" i="21" s="1"/>
  <c r="C49" i="1"/>
  <c r="B5" i="21" s="1"/>
  <c r="C50" i="1"/>
  <c r="B6" i="21" s="1"/>
  <c r="C51" i="1"/>
  <c r="B7" i="21" s="1"/>
  <c r="C52" i="1"/>
  <c r="C53"/>
  <c r="C54"/>
  <c r="B8" i="21" s="1"/>
  <c r="C55" i="1"/>
  <c r="C56"/>
  <c r="C57"/>
  <c r="B9" i="21" s="1"/>
  <c r="C58" i="1"/>
  <c r="C59"/>
  <c r="B10" i="21" s="1"/>
  <c r="C60" i="1"/>
  <c r="C61"/>
  <c r="C62"/>
  <c r="C63"/>
  <c r="C64"/>
  <c r="B11" i="21" s="1"/>
  <c r="C65" i="1"/>
  <c r="B12" i="21" s="1"/>
  <c r="C66" i="1"/>
  <c r="B13" i="21" s="1"/>
  <c r="C67" i="1"/>
  <c r="B14" i="21" s="1"/>
  <c r="C68" i="1"/>
  <c r="C69"/>
  <c r="B15" i="21" s="1"/>
  <c r="C70" i="1"/>
  <c r="B16" i="21" s="1"/>
  <c r="F7" i="1"/>
  <c r="D7"/>
  <c r="C48" s="1"/>
  <c r="B4" i="21" s="1"/>
  <c r="C25" i="1"/>
  <c r="C26"/>
  <c r="C27"/>
  <c r="C28"/>
  <c r="C30"/>
  <c r="C31"/>
  <c r="C33"/>
  <c r="C34"/>
  <c r="C35"/>
  <c r="C36"/>
  <c r="C37"/>
  <c r="C38"/>
  <c r="C39"/>
  <c r="C40"/>
  <c r="C41"/>
  <c r="C24"/>
  <c r="C19"/>
  <c r="C20"/>
  <c r="C21"/>
  <c r="C22"/>
  <c r="C18"/>
  <c r="C5"/>
  <c r="C6"/>
  <c r="C8"/>
  <c r="C9"/>
  <c r="C10"/>
  <c r="C11"/>
  <c r="C12"/>
  <c r="C13"/>
  <c r="C14"/>
  <c r="C15"/>
  <c r="C16"/>
  <c r="E5"/>
  <c r="E6"/>
  <c r="E8"/>
  <c r="E9"/>
  <c r="E10"/>
  <c r="E11"/>
  <c r="E12"/>
  <c r="E13"/>
  <c r="E14"/>
  <c r="E15"/>
  <c r="E16"/>
  <c r="E17"/>
  <c r="H17" s="1"/>
  <c r="E18"/>
  <c r="E19"/>
  <c r="E20"/>
  <c r="E21"/>
  <c r="E22"/>
  <c r="E23"/>
  <c r="H23" s="1"/>
  <c r="E24"/>
  <c r="E25"/>
  <c r="E26"/>
  <c r="E27"/>
  <c r="E28"/>
  <c r="E29"/>
  <c r="H29" s="1"/>
  <c r="E30"/>
  <c r="E31"/>
  <c r="E33"/>
  <c r="E34"/>
  <c r="E35"/>
  <c r="E36"/>
  <c r="E37"/>
  <c r="E38"/>
  <c r="E39"/>
  <c r="E40"/>
  <c r="E41"/>
  <c r="C4"/>
  <c r="E4"/>
  <c r="I24"/>
  <c r="I22"/>
  <c r="I28"/>
  <c r="I27"/>
  <c r="I26"/>
  <c r="I15"/>
  <c r="I14"/>
  <c r="I25"/>
  <c r="I21"/>
  <c r="I20"/>
  <c r="I18"/>
  <c r="I11"/>
  <c r="I9"/>
  <c r="I19"/>
  <c r="F32"/>
  <c r="D32"/>
  <c r="C71" s="1"/>
  <c r="B17" i="21" s="1"/>
  <c r="E7" i="1" l="1"/>
  <c r="H7" s="1"/>
  <c r="E58"/>
  <c r="E67"/>
  <c r="N43"/>
  <c r="D75" s="1"/>
  <c r="E75"/>
  <c r="E52"/>
  <c r="E64"/>
  <c r="N25"/>
  <c r="D64" s="1"/>
  <c r="C7"/>
  <c r="E61"/>
  <c r="E63"/>
  <c r="D37" i="24"/>
  <c r="N42" i="1"/>
  <c r="E74"/>
  <c r="H8" i="25"/>
  <c r="H16"/>
  <c r="E5"/>
  <c r="H5" s="1"/>
  <c r="E13"/>
  <c r="H13" s="1"/>
  <c r="E11"/>
  <c r="E12"/>
  <c r="H12" s="1"/>
  <c r="E17"/>
  <c r="H17" s="1"/>
  <c r="I12"/>
  <c r="H3"/>
  <c r="E4"/>
  <c r="H4" s="1"/>
  <c r="E6"/>
  <c r="H6" s="1"/>
  <c r="E10"/>
  <c r="H10" s="1"/>
  <c r="E14"/>
  <c r="H14" s="1"/>
  <c r="H7"/>
  <c r="H9"/>
  <c r="H11"/>
  <c r="I5"/>
  <c r="I17"/>
  <c r="I7"/>
  <c r="I15"/>
  <c r="H12" i="24"/>
  <c r="H6"/>
  <c r="H4"/>
  <c r="H8"/>
  <c r="H14"/>
  <c r="H10"/>
  <c r="H5"/>
  <c r="E13"/>
  <c r="H13" s="1"/>
  <c r="E17"/>
  <c r="H17" s="1"/>
  <c r="E9"/>
  <c r="H3"/>
  <c r="E16"/>
  <c r="H16" s="1"/>
  <c r="H9"/>
  <c r="E7"/>
  <c r="H7" s="1"/>
  <c r="E11"/>
  <c r="H11" s="1"/>
  <c r="E15"/>
  <c r="H15" s="1"/>
  <c r="I9"/>
  <c r="I13"/>
  <c r="I17"/>
  <c r="I5"/>
  <c r="E4" i="23"/>
  <c r="H4" s="1"/>
  <c r="H3"/>
  <c r="H5"/>
  <c r="H14" i="1"/>
  <c r="N14" s="1"/>
  <c r="H10"/>
  <c r="H5"/>
  <c r="H20"/>
  <c r="N20" s="1"/>
  <c r="H40"/>
  <c r="H36"/>
  <c r="H31"/>
  <c r="H26"/>
  <c r="N26" s="1"/>
  <c r="D65" s="1"/>
  <c r="H13"/>
  <c r="H9"/>
  <c r="N9" s="1"/>
  <c r="D50" s="1"/>
  <c r="C6" i="21" s="1"/>
  <c r="H18" i="1"/>
  <c r="N18" s="1"/>
  <c r="D58" s="1"/>
  <c r="H19"/>
  <c r="N19" s="1"/>
  <c r="H39"/>
  <c r="H35"/>
  <c r="H30"/>
  <c r="H25"/>
  <c r="H16"/>
  <c r="H12"/>
  <c r="H8"/>
  <c r="H22"/>
  <c r="N22" s="1"/>
  <c r="D61" s="1"/>
  <c r="H24"/>
  <c r="N24" s="1"/>
  <c r="D63" s="1"/>
  <c r="H38"/>
  <c r="H34"/>
  <c r="H28"/>
  <c r="N28" s="1"/>
  <c r="D67" s="1"/>
  <c r="E32"/>
  <c r="H32" s="1"/>
  <c r="H15"/>
  <c r="N15" s="1"/>
  <c r="H11"/>
  <c r="N11" s="1"/>
  <c r="H6"/>
  <c r="H21"/>
  <c r="H41"/>
  <c r="H37"/>
  <c r="C32"/>
  <c r="H27"/>
  <c r="N27" s="1"/>
  <c r="I32"/>
  <c r="E66"/>
  <c r="E60"/>
  <c r="E59"/>
  <c r="E55"/>
  <c r="H33"/>
  <c r="I7"/>
  <c r="E65"/>
  <c r="E50"/>
  <c r="D6" i="21" s="1"/>
  <c r="I10" i="1"/>
  <c r="N10" s="1"/>
  <c r="I12"/>
  <c r="I13"/>
  <c r="N13" s="1"/>
  <c r="I16"/>
  <c r="I17"/>
  <c r="N17" s="1"/>
  <c r="I23"/>
  <c r="I29"/>
  <c r="N29" s="1"/>
  <c r="I30"/>
  <c r="I31"/>
  <c r="N31" s="1"/>
  <c r="I33"/>
  <c r="I34"/>
  <c r="N34" s="1"/>
  <c r="I35"/>
  <c r="N35" s="1"/>
  <c r="I36"/>
  <c r="N36" s="1"/>
  <c r="I37"/>
  <c r="N37" s="1"/>
  <c r="I38"/>
  <c r="I39"/>
  <c r="N39" s="1"/>
  <c r="I40"/>
  <c r="N40" s="1"/>
  <c r="I41"/>
  <c r="I8"/>
  <c r="I6"/>
  <c r="N6" s="1"/>
  <c r="I5"/>
  <c r="N5" s="1"/>
  <c r="H4"/>
  <c r="I4"/>
  <c r="N4" s="1"/>
  <c r="N16" l="1"/>
  <c r="D56" s="1"/>
  <c r="D60"/>
  <c r="N21"/>
  <c r="E49"/>
  <c r="D5" i="21" s="1"/>
  <c r="N8" i="1"/>
  <c r="N38"/>
  <c r="N32"/>
  <c r="C37" i="24"/>
  <c r="D74" i="1"/>
  <c r="N30"/>
  <c r="D69" s="1"/>
  <c r="N7"/>
  <c r="D66"/>
  <c r="N41"/>
  <c r="N33"/>
  <c r="E62"/>
  <c r="N23"/>
  <c r="D62" s="1"/>
  <c r="N12"/>
  <c r="D52"/>
  <c r="D59"/>
  <c r="C10" i="21" s="1"/>
  <c r="D55" i="1"/>
  <c r="I6" i="23"/>
  <c r="E6"/>
  <c r="H6" s="1"/>
  <c r="E56" i="1"/>
  <c r="D54"/>
  <c r="C8" i="21" s="1"/>
  <c r="E54" i="1"/>
  <c r="E73"/>
  <c r="D73"/>
  <c r="E53"/>
  <c r="D53"/>
  <c r="D48"/>
  <c r="E48"/>
  <c r="E69"/>
  <c r="D68"/>
  <c r="E68"/>
  <c r="E71"/>
  <c r="D71"/>
  <c r="D72"/>
  <c r="E72"/>
  <c r="D70"/>
  <c r="E70"/>
  <c r="D57"/>
  <c r="C9" i="21" s="1"/>
  <c r="E57" i="1"/>
  <c r="D51"/>
  <c r="C7" i="21" s="1"/>
  <c r="E51" i="1"/>
  <c r="D49"/>
  <c r="I7" i="23" l="1"/>
  <c r="E7"/>
  <c r="H7" s="1"/>
  <c r="E8" l="1"/>
  <c r="H8" s="1"/>
  <c r="I8"/>
  <c r="E9" l="1"/>
  <c r="H9" s="1"/>
  <c r="I9"/>
  <c r="I10" l="1"/>
  <c r="E10"/>
  <c r="H10" s="1"/>
  <c r="I11" l="1"/>
  <c r="E11"/>
  <c r="H11" s="1"/>
  <c r="I12" l="1"/>
  <c r="E12"/>
  <c r="H12" s="1"/>
  <c r="I13" l="1"/>
  <c r="E13"/>
  <c r="H13" s="1"/>
  <c r="I14" l="1"/>
  <c r="E14"/>
  <c r="H14" s="1"/>
  <c r="I15" l="1"/>
  <c r="E15"/>
  <c r="H15" s="1"/>
  <c r="E16" l="1"/>
  <c r="H16" s="1"/>
  <c r="I16"/>
  <c r="E17" l="1"/>
  <c r="H17" s="1"/>
  <c r="I17"/>
</calcChain>
</file>

<file path=xl/comments1.xml><?xml version="1.0" encoding="utf-8"?>
<comments xmlns="http://schemas.openxmlformats.org/spreadsheetml/2006/main">
  <authors>
    <author>xthanh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163"/>
          </rPr>
          <t>-3.3%</t>
        </r>
      </text>
    </comment>
    <comment ref="C19" authorId="0">
      <text>
        <r>
          <rPr>
            <b/>
            <sz val="9"/>
            <color indexed="81"/>
            <rFont val="Tahoma"/>
            <family val="2"/>
            <charset val="163"/>
          </rPr>
          <t>15,7%</t>
        </r>
      </text>
    </comment>
    <comment ref="D19" authorId="0">
      <text>
        <r>
          <rPr>
            <b/>
            <sz val="9"/>
            <color indexed="81"/>
            <rFont val="Tahoma"/>
            <family val="2"/>
            <charset val="163"/>
          </rPr>
          <t>20.5%</t>
        </r>
      </text>
    </comment>
  </commentList>
</comments>
</file>

<file path=xl/comments2.xml><?xml version="1.0" encoding="utf-8"?>
<comments xmlns="http://schemas.openxmlformats.org/spreadsheetml/2006/main">
  <authors>
    <author>xthanh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163"/>
          </rPr>
          <t>Hải quan VN</t>
        </r>
      </text>
    </comment>
    <comment ref="D17" authorId="0">
      <text>
        <r>
          <rPr>
            <b/>
            <sz val="9"/>
            <color indexed="81"/>
            <rFont val="Tahoma"/>
            <family val="2"/>
            <charset val="163"/>
          </rPr>
          <t>Hải quan VN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163"/>
          </rPr>
          <t>Hải quan VN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163"/>
          </rPr>
          <t>Hải quan VN</t>
        </r>
      </text>
    </comment>
    <comment ref="C42" authorId="0">
      <text>
        <r>
          <rPr>
            <b/>
            <sz val="9"/>
            <color indexed="81"/>
            <rFont val="Tahoma"/>
            <family val="2"/>
            <charset val="163"/>
          </rPr>
          <t>TCTK VN</t>
        </r>
      </text>
    </comment>
    <comment ref="C43" authorId="0">
      <text>
        <r>
          <rPr>
            <b/>
            <sz val="9"/>
            <color indexed="81"/>
            <rFont val="Tahoma"/>
            <family val="2"/>
            <charset val="163"/>
          </rPr>
          <t>TCTK VN</t>
        </r>
      </text>
    </comment>
  </commentList>
</comments>
</file>

<file path=xl/comments3.xml><?xml version="1.0" encoding="utf-8"?>
<comments xmlns="http://schemas.openxmlformats.org/spreadsheetml/2006/main">
  <authors>
    <author>xthanh</author>
  </authors>
  <commentList>
    <comment ref="D24" authorId="0">
      <text>
        <r>
          <rPr>
            <b/>
            <sz val="9"/>
            <color indexed="81"/>
            <rFont val="Tahoma"/>
            <family val="2"/>
            <charset val="163"/>
          </rPr>
          <t>15,2%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xthanh</author>
  </authors>
  <commentList>
    <comment ref="D24" authorId="0">
      <text>
        <r>
          <rPr>
            <b/>
            <sz val="9"/>
            <color indexed="81"/>
            <rFont val="Tahoma"/>
            <family val="2"/>
            <charset val="163"/>
          </rPr>
          <t>35.4%</t>
        </r>
      </text>
    </comment>
  </commentList>
</comments>
</file>

<file path=xl/sharedStrings.xml><?xml version="1.0" encoding="utf-8"?>
<sst xmlns="http://schemas.openxmlformats.org/spreadsheetml/2006/main" count="182" uniqueCount="91">
  <si>
    <t>Việt Nam</t>
  </si>
  <si>
    <t>Thế giới</t>
  </si>
  <si>
    <t>2009-03</t>
  </si>
  <si>
    <t>Tôm</t>
  </si>
  <si>
    <t>Thủy sản chế biến</t>
  </si>
  <si>
    <t>Cá (tươi &amp; đông lạnh)</t>
  </si>
  <si>
    <t>Gạo</t>
  </si>
  <si>
    <t>Thị phần</t>
  </si>
  <si>
    <t>Tăng trưởng b/q, 2009-03</t>
  </si>
  <si>
    <t>Cà phê</t>
  </si>
  <si>
    <t>Cao su</t>
  </si>
  <si>
    <t>Than</t>
  </si>
  <si>
    <t>Dầu thô</t>
  </si>
  <si>
    <t>Xe đạp, xe máy</t>
  </si>
  <si>
    <t>Nội thất</t>
  </si>
  <si>
    <t>Túi xách</t>
  </si>
  <si>
    <t>Giày dép</t>
  </si>
  <si>
    <t>Gốm sứ</t>
  </si>
  <si>
    <t>May mặc</t>
  </si>
  <si>
    <t>Thiết bị viễn thông</t>
  </si>
  <si>
    <t>Sợi dệt</t>
  </si>
  <si>
    <t>Sản phẩm làm từ vật liệu vải</t>
  </si>
  <si>
    <t>Thiết bi văn phòng</t>
  </si>
  <si>
    <t>Máy tính</t>
  </si>
  <si>
    <t>Thiết bị truyền tải điện</t>
  </si>
  <si>
    <t>Camera</t>
  </si>
  <si>
    <t>Gỗ vụn</t>
  </si>
  <si>
    <t>Trái cây và hạt</t>
  </si>
  <si>
    <t>Tiêu, gia vị</t>
  </si>
  <si>
    <t>Chè</t>
  </si>
  <si>
    <t>VLXD</t>
  </si>
  <si>
    <t>Đồ ăn</t>
  </si>
  <si>
    <t>Thủy sản</t>
  </si>
  <si>
    <t>SP từ vải khác</t>
  </si>
  <si>
    <t>TB văn phòng</t>
  </si>
  <si>
    <t>TB viễn thông</t>
  </si>
  <si>
    <t>TB truyền điện</t>
  </si>
  <si>
    <t>Dao kéo</t>
  </si>
  <si>
    <t>Du lịch</t>
  </si>
  <si>
    <t>Vận tải</t>
  </si>
  <si>
    <t>Quốc gia</t>
  </si>
  <si>
    <t>Brazil</t>
  </si>
  <si>
    <t>Đức</t>
  </si>
  <si>
    <t>Thụy Sĩ</t>
  </si>
  <si>
    <t>Colombia</t>
  </si>
  <si>
    <t>Indonesia</t>
  </si>
  <si>
    <t>Ý</t>
  </si>
  <si>
    <t>Hoa Kỳ</t>
  </si>
  <si>
    <t>Pháp</t>
  </si>
  <si>
    <t>Bỉ</t>
  </si>
  <si>
    <t>Ấn Độ</t>
  </si>
  <si>
    <t>Honduras</t>
  </si>
  <si>
    <t>Ethiopia</t>
  </si>
  <si>
    <t>Guatemala</t>
  </si>
  <si>
    <t>Mexico</t>
  </si>
  <si>
    <t>2008-12</t>
  </si>
  <si>
    <t>Tăng trưởng b/q, 09-03</t>
  </si>
  <si>
    <t>Tây Ban Nha</t>
  </si>
  <si>
    <t>Trung Quốc</t>
  </si>
  <si>
    <t>Macao</t>
  </si>
  <si>
    <t>Anh</t>
  </si>
  <si>
    <t>Thái Lan</t>
  </si>
  <si>
    <t>Australia</t>
  </si>
  <si>
    <t>Thổ Nhĩ Kỳ</t>
  </si>
  <si>
    <t>Malaysia</t>
  </si>
  <si>
    <t>Singapore</t>
  </si>
  <si>
    <t>Áo</t>
  </si>
  <si>
    <t>Hong Kong</t>
  </si>
  <si>
    <t>Hàn Quốc</t>
  </si>
  <si>
    <t>Hà Lan</t>
  </si>
  <si>
    <t>Châu Á khác</t>
  </si>
  <si>
    <t>Nhật Bản</t>
  </si>
  <si>
    <t>Thụy Điển</t>
  </si>
  <si>
    <t>Hungary</t>
  </si>
  <si>
    <t>Thay đổi thị phần</t>
  </si>
  <si>
    <t>Thay đổi, 09-13</t>
  </si>
  <si>
    <t>Tổng KN XK (triệu USD)</t>
  </si>
  <si>
    <t>Thị phần thế giới, 2013</t>
  </si>
  <si>
    <t>Kim ngạch xuất khẩu, 2013</t>
  </si>
  <si>
    <t>KNXK</t>
  </si>
  <si>
    <t>BẢNG TÍNH EXCEL</t>
  </si>
  <si>
    <t>Các cụm ngành xuất khẩu của Việt Nam</t>
  </si>
  <si>
    <t>Đây là bảng tính Excel do Nguyễn Xuân Thành, giảng viên chính sách công tại Chương trình Giảng dạy Kinh tế Fulbright soạn</t>
  </si>
  <si>
    <t>Sợi tổng hợp</t>
  </si>
  <si>
    <t>Vải dệt kim, đan,móc</t>
  </si>
  <si>
    <t>Tinh bột</t>
  </si>
  <si>
    <t>từ nguồn số liệu Niên giám Thống kê Thương mại Quốc tế của LHQ (UN Comtrade)</t>
  </si>
  <si>
    <t>Đồ thị danh mục các cụm ngành xuất khẩu của Việt Nam</t>
  </si>
  <si>
    <t>Thay đổi thị phần, 09-13</t>
  </si>
  <si>
    <t>TỔNG HỢP</t>
  </si>
  <si>
    <t>T.đổi thị phần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</si>
</sst>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3"/>
    </font>
    <font>
      <sz val="8"/>
      <name val="Arial"/>
      <family val="2"/>
      <charset val="163"/>
    </font>
    <font>
      <b/>
      <sz val="9"/>
      <color indexed="81"/>
      <name val="Tahoma"/>
      <family val="2"/>
      <charset val="163"/>
    </font>
    <font>
      <b/>
      <sz val="11"/>
      <color theme="1"/>
      <name val="Calibri"/>
      <family val="2"/>
      <charset val="163"/>
      <scheme val="minor"/>
    </font>
    <font>
      <sz val="9"/>
      <color indexed="81"/>
      <name val="Tahoma"/>
      <family val="2"/>
      <charset val="163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  <charset val="163"/>
    </font>
    <font>
      <b/>
      <sz val="10"/>
      <color theme="1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  <font>
      <b/>
      <u/>
      <sz val="10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47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3" fontId="3" fillId="0" borderId="0" xfId="2" applyNumberFormat="1" applyFont="1"/>
    <xf numFmtId="164" fontId="3" fillId="0" borderId="0" xfId="2" applyNumberFormat="1" applyFont="1"/>
    <xf numFmtId="10" fontId="3" fillId="0" borderId="0" xfId="1" applyNumberFormat="1" applyFont="1"/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0" borderId="0" xfId="0" applyFont="1"/>
    <xf numFmtId="165" fontId="0" fillId="0" borderId="0" xfId="0" applyNumberFormat="1" applyAlignment="1">
      <alignment horizontal="right"/>
    </xf>
    <xf numFmtId="0" fontId="8" fillId="2" borderId="0" xfId="3" applyFont="1" applyFill="1" applyAlignment="1">
      <alignment horizontal="center"/>
    </xf>
    <xf numFmtId="0" fontId="7" fillId="0" borderId="0" xfId="3"/>
    <xf numFmtId="0" fontId="9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0" fontId="7" fillId="2" borderId="0" xfId="3" applyFont="1" applyFill="1"/>
    <xf numFmtId="0" fontId="7" fillId="2" borderId="0" xfId="3" applyFill="1"/>
    <xf numFmtId="0" fontId="11" fillId="0" borderId="0" xfId="2" applyFont="1"/>
    <xf numFmtId="0" fontId="2" fillId="0" borderId="1" xfId="2" applyFont="1" applyBorder="1" applyAlignment="1">
      <alignment wrapText="1"/>
    </xf>
    <xf numFmtId="3" fontId="2" fillId="0" borderId="0" xfId="2" applyNumberFormat="1" applyFont="1" applyBorder="1"/>
    <xf numFmtId="10" fontId="2" fillId="0" borderId="0" xfId="1" applyNumberFormat="1" applyFont="1" applyBorder="1"/>
    <xf numFmtId="10" fontId="2" fillId="0" borderId="2" xfId="1" applyNumberFormat="1" applyFont="1" applyBorder="1"/>
    <xf numFmtId="0" fontId="2" fillId="0" borderId="1" xfId="2" applyFont="1" applyFill="1" applyBorder="1" applyAlignment="1">
      <alignment wrapText="1"/>
    </xf>
    <xf numFmtId="0" fontId="2" fillId="0" borderId="1" xfId="2" applyFont="1" applyBorder="1"/>
    <xf numFmtId="0" fontId="2" fillId="0" borderId="3" xfId="2" applyFont="1" applyBorder="1"/>
    <xf numFmtId="3" fontId="2" fillId="0" borderId="4" xfId="2" applyNumberFormat="1" applyFont="1" applyBorder="1"/>
    <xf numFmtId="10" fontId="2" fillId="0" borderId="4" xfId="1" applyNumberFormat="1" applyFont="1" applyBorder="1"/>
    <xf numFmtId="10" fontId="2" fillId="0" borderId="5" xfId="1" applyNumberFormat="1" applyFont="1" applyBorder="1"/>
    <xf numFmtId="0" fontId="2" fillId="0" borderId="6" xfId="2" applyFont="1" applyBorder="1"/>
    <xf numFmtId="0" fontId="2" fillId="0" borderId="7" xfId="2" applyFont="1" applyBorder="1" applyAlignment="1">
      <alignment horizontal="right" wrapText="1"/>
    </xf>
    <xf numFmtId="0" fontId="2" fillId="0" borderId="8" xfId="2" applyFont="1" applyBorder="1" applyAlignment="1">
      <alignment horizontal="right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0" fontId="13" fillId="0" borderId="0" xfId="1" applyNumberFormat="1" applyFont="1"/>
    <xf numFmtId="164" fontId="13" fillId="0" borderId="0" xfId="0" applyNumberFormat="1" applyFont="1"/>
    <xf numFmtId="0" fontId="14" fillId="0" borderId="7" xfId="0" applyFont="1" applyBorder="1"/>
    <xf numFmtId="0" fontId="12" fillId="0" borderId="7" xfId="0" applyFont="1" applyBorder="1" applyAlignment="1">
      <alignment horizontal="right"/>
    </xf>
    <xf numFmtId="1" fontId="13" fillId="0" borderId="0" xfId="0" applyNumberFormat="1" applyFont="1"/>
    <xf numFmtId="10" fontId="13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Normal" xfId="0" builtinId="0"/>
    <cellStyle name="Normal 2" xfId="2"/>
    <cellStyle name="Normal 2 2" xfId="3"/>
    <cellStyle name="Percent" xfId="1" builtinId="5"/>
  </cellStyles>
  <dxfs count="0"/>
  <tableStyles count="0" defaultTableStyle="TableStyleMedium2" defaultPivotStyle="PivotStyleLight16"/>
  <colors>
    <mruColors>
      <color rgb="FFEE0000"/>
      <color rgb="FFFFFF66"/>
      <color rgb="FFCC9900"/>
      <color rgb="FF9A0000"/>
      <color rgb="FFFFDD7D"/>
      <color rgb="FFBE4D4A"/>
      <color rgb="FF94DE00"/>
      <color rgb="FF88CC00"/>
      <color rgb="FF7BB8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094526028283162"/>
          <c:y val="1.8357397317121809E-2"/>
          <c:w val="0.8575824810889463"/>
          <c:h val="0.85207025713161633"/>
        </c:manualLayout>
      </c:layout>
      <c:bubbleChart>
        <c:ser>
          <c:idx val="0"/>
          <c:order val="0"/>
          <c:tx>
            <c:strRef>
              <c:f>Chart!$B$3</c:f>
              <c:strCache>
                <c:ptCount val="1"/>
                <c:pt idx="0">
                  <c:v>Kim ngạch xuất khẩu, 2013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  <c:spPr>
              <a:solidFill>
                <a:srgbClr val="94DE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  <c:spPr>
              <a:solidFill>
                <a:srgbClr val="CC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1"/>
          </c:dPt>
          <c:dPt>
            <c:idx val="7"/>
            <c:invertIfNegative val="1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1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1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1"/>
            <c:spPr>
              <a:solidFill>
                <a:srgbClr val="BE4D4A">
                  <a:alpha val="80000"/>
                </a:srgb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1"/>
            <c:spPr>
              <a:solidFill>
                <a:schemeClr val="accent6">
                  <a:lumMod val="60000"/>
                  <a:lumOff val="40000"/>
                  <a:alpha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1"/>
            <c:spPr>
              <a:solidFill>
                <a:schemeClr val="accent1">
                  <a:lumMod val="60000"/>
                  <a:lumOff val="40000"/>
                  <a:alpha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1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1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1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592917857744847E-2"/>
                  <c:y val="-6.6476310584380235E-2"/>
                </c:manualLayout>
              </c:layout>
              <c:tx>
                <c:strRef>
                  <c:f>Chart!$A$4</c:f>
                  <c:strCache>
                    <c:ptCount val="1"/>
                    <c:pt idx="0">
                      <c:v>Thủy sản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>
                <c:manualLayout>
                  <c:x val="-7.1418595611328411E-3"/>
                  <c:y val="2.3355807423456054E-3"/>
                </c:manualLayout>
              </c:layout>
              <c:tx>
                <c:strRef>
                  <c:f>Chart!$A$5</c:f>
                  <c:strCache>
                    <c:ptCount val="1"/>
                    <c:pt idx="0">
                      <c:v>Gạo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0.15345379992638539"/>
                  <c:y val="-9.0585781500105086E-2"/>
                </c:manualLayout>
              </c:layout>
              <c:tx>
                <c:strRef>
                  <c:f>Chart!$A$6</c:f>
                  <c:strCache>
                    <c:ptCount val="1"/>
                    <c:pt idx="0">
                      <c:v>Trái cây và hạt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6.9906261717285284E-2"/>
                  <c:y val="-5.7649220952103793E-2"/>
                </c:manualLayout>
              </c:layout>
              <c:tx>
                <c:strRef>
                  <c:f>Chart!$A$7</c:f>
                  <c:strCache>
                    <c:ptCount val="1"/>
                    <c:pt idx="0">
                      <c:v>Cà phê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0.12503620533671822"/>
                  <c:y val="1.588815771744914E-4"/>
                </c:manualLayout>
              </c:layout>
              <c:tx>
                <c:strRef>
                  <c:f>Chart!$A$8</c:f>
                  <c:strCache>
                    <c:ptCount val="1"/>
                    <c:pt idx="0">
                      <c:v>Cao su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0.14639105891580068"/>
                  <c:y val="-5.2449891402178421E-2"/>
                </c:manualLayout>
              </c:layout>
              <c:tx>
                <c:strRef>
                  <c:f>Chart!$A$9</c:f>
                  <c:strCache>
                    <c:ptCount val="1"/>
                    <c:pt idx="0">
                      <c:v>Dầu thô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1.2091378485946137E-2"/>
                  <c:y val="1.3132845047346497E-2"/>
                </c:manualLayout>
              </c:layout>
              <c:tx>
                <c:strRef>
                  <c:f>Chart!$A$10</c:f>
                  <c:strCache>
                    <c:ptCount val="1"/>
                    <c:pt idx="0">
                      <c:v>Sợi dệt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3.9736500827304851E-2"/>
                  <c:y val="-4.319423111125479E-2"/>
                </c:manualLayout>
              </c:layout>
              <c:tx>
                <c:strRef>
                  <c:f>Chart!$A$11</c:f>
                  <c:strCache>
                    <c:ptCount val="1"/>
                    <c:pt idx="0">
                      <c:v>TB văn phòng</c:v>
                    </c:pt>
                  </c:strCache>
                </c:strRef>
              </c:tx>
              <c:dLblPos val="r"/>
              <c:showVal val="1"/>
            </c:dLbl>
            <c:dLbl>
              <c:idx val="8"/>
              <c:layout>
                <c:manualLayout>
                  <c:x val="-1.5561449314248564E-2"/>
                  <c:y val="1.561933095118757E-2"/>
                </c:manualLayout>
              </c:layout>
              <c:tx>
                <c:strRef>
                  <c:f>Chart!$A$12</c:f>
                  <c:strCache>
                    <c:ptCount val="1"/>
                    <c:pt idx="0">
                      <c:v>Máy tính</c:v>
                    </c:pt>
                  </c:strCache>
                </c:strRef>
              </c:tx>
              <c:dLblPos val="r"/>
              <c:showVal val="1"/>
            </c:dLbl>
            <c:dLbl>
              <c:idx val="9"/>
              <c:layout>
                <c:manualLayout>
                  <c:x val="-7.2138643220056226E-2"/>
                  <c:y val="-0.1130227920688559"/>
                </c:manualLayout>
              </c:layout>
              <c:tx>
                <c:strRef>
                  <c:f>Chart!$A$13</c:f>
                  <c:strCache>
                    <c:ptCount val="1"/>
                    <c:pt idx="0">
                      <c:v>TB viễn thông</c:v>
                    </c:pt>
                  </c:strCache>
                </c:strRef>
              </c:tx>
              <c:dLblPos val="r"/>
              <c:showVal val="1"/>
            </c:dLbl>
            <c:dLbl>
              <c:idx val="10"/>
              <c:layout>
                <c:manualLayout>
                  <c:x val="-1.9134030264565557E-2"/>
                  <c:y val="2.9221275471982843E-2"/>
                </c:manualLayout>
              </c:layout>
              <c:tx>
                <c:strRef>
                  <c:f>Chart!$A$14</c:f>
                  <c:strCache>
                    <c:ptCount val="1"/>
                    <c:pt idx="0">
                      <c:v>TB truyền điện</c:v>
                    </c:pt>
                  </c:strCache>
                </c:strRef>
              </c:tx>
              <c:dLblPos val="r"/>
              <c:showVal val="1"/>
            </c:dLbl>
            <c:dLbl>
              <c:idx val="11"/>
              <c:layout>
                <c:manualLayout>
                  <c:x val="-0.13727054760356786"/>
                  <c:y val="-2.2657332104534172E-2"/>
                </c:manualLayout>
              </c:layout>
              <c:tx>
                <c:strRef>
                  <c:f>Chart!$A$15</c:f>
                  <c:strCache>
                    <c:ptCount val="1"/>
                    <c:pt idx="0">
                      <c:v>Nội thất</c:v>
                    </c:pt>
                  </c:strCache>
                </c:strRef>
              </c:tx>
              <c:dLblPos val="r"/>
              <c:showVal val="1"/>
            </c:dLbl>
            <c:dLbl>
              <c:idx val="12"/>
              <c:layout>
                <c:manualLayout>
                  <c:x val="5.1594376391024509E-2"/>
                  <c:y val="2.4092655769158217E-2"/>
                </c:manualLayout>
              </c:layout>
              <c:tx>
                <c:strRef>
                  <c:f>Chart!$A$16</c:f>
                  <c:strCache>
                    <c:ptCount val="1"/>
                    <c:pt idx="0">
                      <c:v>Túi xách</c:v>
                    </c:pt>
                  </c:strCache>
                </c:strRef>
              </c:tx>
              <c:dLblPos val="r"/>
              <c:showVal val="1"/>
            </c:dLbl>
            <c:dLbl>
              <c:idx val="13"/>
              <c:layout>
                <c:manualLayout>
                  <c:x val="-0.11791759974957257"/>
                  <c:y val="-0.10278818843743091"/>
                </c:manualLayout>
              </c:layout>
              <c:tx>
                <c:strRef>
                  <c:f>Chart!$A$17</c:f>
                  <c:strCache>
                    <c:ptCount val="1"/>
                    <c:pt idx="0">
                      <c:v>May mặc</c:v>
                    </c:pt>
                  </c:strCache>
                </c:strRef>
              </c:tx>
              <c:dLblPos val="r"/>
              <c:showVal val="1"/>
            </c:dLbl>
            <c:dLbl>
              <c:idx val="14"/>
              <c:layout>
                <c:manualLayout>
                  <c:x val="-7.2794157611032584E-2"/>
                  <c:y val="-8.2249133642688904E-2"/>
                </c:manualLayout>
              </c:layout>
              <c:tx>
                <c:strRef>
                  <c:f>Chart!$A$18</c:f>
                  <c:strCache>
                    <c:ptCount val="1"/>
                    <c:pt idx="0">
                      <c:v>Giày dép</c:v>
                    </c:pt>
                  </c:strCache>
                </c:strRef>
              </c:tx>
              <c:dLblPos val="r"/>
              <c:showVal val="1"/>
            </c:dLbl>
            <c:dLbl>
              <c:idx val="15"/>
              <c:layout>
                <c:manualLayout>
                  <c:x val="-6.9157869027839297E-2"/>
                  <c:y val="3.9420524179857391E-2"/>
                </c:manualLayout>
              </c:layout>
              <c:tx>
                <c:strRef>
                  <c:f>Chart!$A$19</c:f>
                  <c:strCache>
                    <c:ptCount val="1"/>
                    <c:pt idx="0">
                      <c:v>Camera</c:v>
                    </c:pt>
                  </c:strCache>
                </c:strRef>
              </c:tx>
              <c:dLblPos val="r"/>
              <c:showVal val="1"/>
            </c:dLbl>
            <c:dLbl>
              <c:idx val="16"/>
              <c:layout>
                <c:manualLayout>
                  <c:x val="-3.4204806967936346E-2"/>
                  <c:y val="6.6704392957040642E-2"/>
                </c:manualLayout>
              </c:layout>
              <c:tx>
                <c:strRef>
                  <c:f>Chart!$A$20</c:f>
                  <c:strCache>
                    <c:ptCount val="1"/>
                    <c:pt idx="0">
                      <c:v>Du lịch</c:v>
                    </c:pt>
                  </c:strCache>
                </c:strRef>
              </c:tx>
              <c:dLblPos val="r"/>
              <c:showVal val="1"/>
            </c:dLbl>
            <c:dLbl>
              <c:idx val="17"/>
              <c:layout>
                <c:manualLayout>
                  <c:x val="-0.11093191332734779"/>
                  <c:y val="4.0518035861533845E-2"/>
                </c:manualLayout>
              </c:layout>
              <c:tx>
                <c:strRef>
                  <c:f>Chart!$A$21</c:f>
                  <c:strCache>
                    <c:ptCount val="1"/>
                    <c:pt idx="0">
                      <c:v>Vận tải</c:v>
                    </c:pt>
                  </c:strCache>
                </c:strRef>
              </c:tx>
              <c:dLblPos val="r"/>
              <c:showVal val="1"/>
            </c:dLbl>
            <c:showVal val="1"/>
          </c:dLbls>
          <c:xVal>
            <c:numRef>
              <c:f>Chart!$C$4:$C$21</c:f>
              <c:numCache>
                <c:formatCode>0.00%</c:formatCode>
                <c:ptCount val="18"/>
                <c:pt idx="0">
                  <c:v>3.2538181881431594E-3</c:v>
                </c:pt>
                <c:pt idx="1">
                  <c:v>-1.7999999999999999E-2</c:v>
                </c:pt>
                <c:pt idx="2">
                  <c:v>6.4494199298700261E-3</c:v>
                </c:pt>
                <c:pt idx="3">
                  <c:v>1.142536745849386E-2</c:v>
                </c:pt>
                <c:pt idx="4">
                  <c:v>-7.6949799298285659E-4</c:v>
                </c:pt>
                <c:pt idx="5">
                  <c:v>-9.5515764728043937E-3</c:v>
                </c:pt>
                <c:pt idx="6">
                  <c:v>1.597053097205256E-2</c:v>
                </c:pt>
                <c:pt idx="7">
                  <c:v>1.9891357787582855E-2</c:v>
                </c:pt>
                <c:pt idx="8">
                  <c:v>9.7949115460662216E-3</c:v>
                </c:pt>
                <c:pt idx="9">
                  <c:v>3.8391485675342153E-2</c:v>
                </c:pt>
                <c:pt idx="10">
                  <c:v>1.0561486601380305E-2</c:v>
                </c:pt>
                <c:pt idx="11">
                  <c:v>3.4250913607622793E-3</c:v>
                </c:pt>
                <c:pt idx="12">
                  <c:v>1.1736215079799481E-2</c:v>
                </c:pt>
                <c:pt idx="13">
                  <c:v>1.3411938859081755E-2</c:v>
                </c:pt>
                <c:pt idx="14">
                  <c:v>2.1778793675604126E-2</c:v>
                </c:pt>
                <c:pt idx="15">
                  <c:v>4.8000000000000001E-2</c:v>
                </c:pt>
                <c:pt idx="16">
                  <c:v>2.3225426485560139E-3</c:v>
                </c:pt>
                <c:pt idx="17">
                  <c:v>2.3676798968472667E-4</c:v>
                </c:pt>
              </c:numCache>
            </c:numRef>
          </c:xVal>
          <c:yVal>
            <c:numRef>
              <c:f>Chart!$D$4:$D$21</c:f>
              <c:numCache>
                <c:formatCode>0.00%</c:formatCode>
                <c:ptCount val="18"/>
                <c:pt idx="0">
                  <c:v>5.2903586157417908E-2</c:v>
                </c:pt>
                <c:pt idx="1">
                  <c:v>0.11386514239465831</c:v>
                </c:pt>
                <c:pt idx="2">
                  <c:v>2.1474908103348591E-2</c:v>
                </c:pt>
                <c:pt idx="3">
                  <c:v>8.0721882987986354E-2</c:v>
                </c:pt>
                <c:pt idx="4">
                  <c:v>9.280196629213483E-2</c:v>
                </c:pt>
                <c:pt idx="5">
                  <c:v>4.5819842453753631E-3</c:v>
                </c:pt>
                <c:pt idx="6">
                  <c:v>3.5296844588214839E-2</c:v>
                </c:pt>
                <c:pt idx="7">
                  <c:v>4.595302756385241E-2</c:v>
                </c:pt>
                <c:pt idx="8">
                  <c:v>9.9563612866822287E-3</c:v>
                </c:pt>
                <c:pt idx="9">
                  <c:v>3.9895854680789065E-2</c:v>
                </c:pt>
                <c:pt idx="10">
                  <c:v>2.1219423414748726E-2</c:v>
                </c:pt>
                <c:pt idx="11">
                  <c:v>2.429931999026147E-2</c:v>
                </c:pt>
                <c:pt idx="12">
                  <c:v>2.7775674349848716E-2</c:v>
                </c:pt>
                <c:pt idx="13">
                  <c:v>3.65643685682552E-2</c:v>
                </c:pt>
                <c:pt idx="14">
                  <c:v>6.8965762637081096E-2</c:v>
                </c:pt>
                <c:pt idx="15">
                  <c:v>0.126</c:v>
                </c:pt>
                <c:pt idx="16">
                  <c:v>6.4663190209936364E-3</c:v>
                </c:pt>
                <c:pt idx="17">
                  <c:v>2.4459475139838481E-3</c:v>
                </c:pt>
              </c:numCache>
            </c:numRef>
          </c:yVal>
          <c:bubbleSize>
            <c:numRef>
              <c:f>Chart!$B$4:$B$21</c:f>
              <c:numCache>
                <c:formatCode>#,##0</c:formatCode>
                <c:ptCount val="18"/>
                <c:pt idx="0">
                  <c:v>6592.2999999999993</c:v>
                </c:pt>
                <c:pt idx="1">
                  <c:v>2926.3</c:v>
                </c:pt>
                <c:pt idx="2">
                  <c:v>2024.3</c:v>
                </c:pt>
                <c:pt idx="3">
                  <c:v>2883.2</c:v>
                </c:pt>
                <c:pt idx="4">
                  <c:v>2378.6999999999998</c:v>
                </c:pt>
                <c:pt idx="5">
                  <c:v>7236.3630000000003</c:v>
                </c:pt>
                <c:pt idx="6">
                  <c:v>2071</c:v>
                </c:pt>
                <c:pt idx="7">
                  <c:v>2308</c:v>
                </c:pt>
                <c:pt idx="8">
                  <c:v>3500.8</c:v>
                </c:pt>
                <c:pt idx="9">
                  <c:v>23069</c:v>
                </c:pt>
                <c:pt idx="10">
                  <c:v>2547.5</c:v>
                </c:pt>
                <c:pt idx="11">
                  <c:v>4032.2</c:v>
                </c:pt>
                <c:pt idx="12">
                  <c:v>1687.3</c:v>
                </c:pt>
                <c:pt idx="13">
                  <c:v>17148.400000000001</c:v>
                </c:pt>
                <c:pt idx="14">
                  <c:v>8721.9</c:v>
                </c:pt>
                <c:pt idx="15">
                  <c:v>1511.6</c:v>
                </c:pt>
                <c:pt idx="16">
                  <c:v>6850</c:v>
                </c:pt>
                <c:pt idx="17">
                  <c:v>2070</c:v>
                </c:pt>
              </c:numCache>
            </c:numRef>
          </c:bubbleSize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/>
        <c:bubbleScale val="80"/>
        <c:showNegBubbles val="1"/>
        <c:axId val="39024128"/>
        <c:axId val="39026048"/>
      </c:bubbleChart>
      <c:valAx>
        <c:axId val="39024128"/>
        <c:scaling>
          <c:orientation val="minMax"/>
          <c:max val="5.0000000000000017E-2"/>
          <c:min val="-2.0000000000000007E-2"/>
        </c:scaling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vi-VN" sz="1100" b="0" i="0" baseline="0">
                    <a:effectLst/>
                  </a:rPr>
                  <a:t>Thay đổi thị phần XK, 08-13 (điểm %)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2233647399579644"/>
              <c:y val="0.95191816628670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26048"/>
        <c:crosses val="autoZero"/>
        <c:crossBetween val="midCat"/>
        <c:majorUnit val="1.0000000000000004E-2"/>
      </c:valAx>
      <c:valAx>
        <c:axId val="39026048"/>
        <c:scaling>
          <c:orientation val="minMax"/>
          <c:max val="0.13"/>
          <c:min val="-2.0000000000000007E-2"/>
        </c:scaling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vi-VN" sz="1100" b="0" i="0" baseline="0">
                    <a:effectLst/>
                  </a:rPr>
                  <a:t>Thị phần XK trên thị trường thế giới, 2013 (%)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2.3790604156131854E-4"/>
              <c:y val="8.5482168938328273E-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24128"/>
        <c:crosses val="autoZero"/>
        <c:crossBetween val="midCat"/>
        <c:majorUnit val="2.0000000000000007E-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094526028283162"/>
          <c:y val="2.2401797232972993E-2"/>
          <c:w val="0.8575824810889463"/>
          <c:h val="0.8156950931980963"/>
        </c:manualLayout>
      </c:layout>
      <c:bubbleChart>
        <c:ser>
          <c:idx val="0"/>
          <c:order val="0"/>
          <c:tx>
            <c:strRef>
              <c:f>Coffee!$B$23</c:f>
              <c:strCache>
                <c:ptCount val="1"/>
                <c:pt idx="0">
                  <c:v>Kim ngạch xuất khẩu, 2013</c:v>
                </c:pt>
              </c:strCache>
            </c:strRef>
          </c:tx>
          <c:spPr>
            <a:solidFill>
              <a:srgbClr val="95B3D7"/>
            </a:solidFill>
            <a:ln w="9525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</c:dPt>
          <c:dPt>
            <c:idx val="1"/>
            <c:invertIfNegative val="1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spPr>
              <a:solidFill>
                <a:srgbClr val="EE000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</c:dPt>
          <c:dPt>
            <c:idx val="4"/>
            <c:invertIfNegative val="1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</c:dPt>
          <c:dPt>
            <c:idx val="6"/>
            <c:invertIfNegative val="1"/>
          </c:dPt>
          <c:dPt>
            <c:idx val="8"/>
            <c:invertIfNegative val="1"/>
          </c:dPt>
          <c:dPt>
            <c:idx val="10"/>
            <c:invertIfNegative val="1"/>
            <c:spPr>
              <a:solidFill>
                <a:schemeClr val="accent1">
                  <a:lumMod val="60000"/>
                  <a:lumOff val="40000"/>
                  <a:alpha val="8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1"/>
            <c:spPr>
              <a:solidFill>
                <a:schemeClr val="accent1">
                  <a:lumMod val="60000"/>
                  <a:lumOff val="40000"/>
                  <a:alpha val="8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1"/>
            <c:spPr>
              <a:solidFill>
                <a:schemeClr val="accent1">
                  <a:lumMod val="60000"/>
                  <a:lumOff val="40000"/>
                  <a:alpha val="8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358885482826101E-2"/>
                  <c:y val="-2.1556549057466155E-2"/>
                </c:manualLayout>
              </c:layout>
              <c:tx>
                <c:strRef>
                  <c:f>Coffee!$A$24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>
                <c:manualLayout>
                  <c:x val="-3.2348914400967065E-2"/>
                  <c:y val="-7.5839059252161403E-2"/>
                </c:manualLayout>
              </c:layout>
              <c:tx>
                <c:strRef>
                  <c:f>Coffee!$A$25</c:f>
                  <c:strCache>
                    <c:ptCount val="1"/>
                    <c:pt idx="0">
                      <c:v>Đức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3.871745039503649E-2"/>
                  <c:y val="-7.2028774600398929E-2"/>
                </c:manualLayout>
              </c:layout>
              <c:tx>
                <c:strRef>
                  <c:f>Coffee!$A$26</c:f>
                  <c:strCache>
                    <c:ptCount val="1"/>
                    <c:pt idx="0">
                      <c:v>Việt Nam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4.0606279176935073E-2"/>
                  <c:y val="-8.433643283783776E-2"/>
                </c:manualLayout>
              </c:layout>
              <c:tx>
                <c:strRef>
                  <c:f>Coffee!$A$27</c:f>
                  <c:strCache>
                    <c:ptCount val="1"/>
                    <c:pt idx="0">
                      <c:v>Thụy Sĩ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9.6755958940247008E-2"/>
                  <c:y val="-8.0976853474234459E-2"/>
                </c:manualLayout>
              </c:layout>
              <c:tx>
                <c:strRef>
                  <c:f>Coffee!$A$28</c:f>
                  <c:strCache>
                    <c:ptCount val="1"/>
                    <c:pt idx="0">
                      <c:v>Colombia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2.3103924986475934E-2"/>
                  <c:y val="-5.2076145817719452E-2"/>
                </c:manualLayout>
              </c:layout>
              <c:tx>
                <c:strRef>
                  <c:f>Coffee!$A$29</c:f>
                  <c:strCache>
                    <c:ptCount val="1"/>
                    <c:pt idx="0">
                      <c:v>Indonesia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5.3318640513447285E-2"/>
                  <c:y val="-6.7269097098692374E-2"/>
                </c:manualLayout>
              </c:layout>
              <c:tx>
                <c:strRef>
                  <c:f>Coffee!$A$30</c:f>
                  <c:strCache>
                    <c:ptCount val="1"/>
                    <c:pt idx="0">
                      <c:v>Ý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0.17144503883579446"/>
                  <c:y val="-1.5082838114575522E-2"/>
                </c:manualLayout>
              </c:layout>
              <c:tx>
                <c:strRef>
                  <c:f>Coffee!$A$31</c:f>
                  <c:strCache>
                    <c:ptCount val="1"/>
                    <c:pt idx="0">
                      <c:v>Hoa Kỳ</c:v>
                    </c:pt>
                  </c:strCache>
                </c:strRef>
              </c:tx>
              <c:dLblPos val="r"/>
              <c:showVal val="1"/>
            </c:dLbl>
            <c:dLbl>
              <c:idx val="8"/>
              <c:layout>
                <c:manualLayout>
                  <c:x val="-1.9459704941462472E-2"/>
                  <c:y val="-6.994523664180681E-2"/>
                </c:manualLayout>
              </c:layout>
              <c:tx>
                <c:strRef>
                  <c:f>Coffee!$A$32</c:f>
                  <c:strCache>
                    <c:ptCount val="1"/>
                    <c:pt idx="0">
                      <c:v>Pháp</c:v>
                    </c:pt>
                  </c:strCache>
                </c:strRef>
              </c:tx>
              <c:dLblPos val="r"/>
              <c:showVal val="1"/>
            </c:dLbl>
            <c:dLbl>
              <c:idx val="9"/>
              <c:layout>
                <c:manualLayout>
                  <c:x val="-8.2331483373738537E-2"/>
                  <c:y val="-3.542158066322576E-2"/>
                </c:manualLayout>
              </c:layout>
              <c:tx>
                <c:strRef>
                  <c:f>Coffee!$A$33</c:f>
                  <c:strCache>
                    <c:ptCount val="1"/>
                    <c:pt idx="0">
                      <c:v>Bỉ</c:v>
                    </c:pt>
                  </c:strCache>
                </c:strRef>
              </c:tx>
              <c:dLblPos val="r"/>
              <c:showVal val="1"/>
            </c:dLbl>
            <c:dLbl>
              <c:idx val="10"/>
              <c:layout>
                <c:manualLayout>
                  <c:x val="-9.8789178070298484E-3"/>
                  <c:y val="-4.0327665615226063E-3"/>
                </c:manualLayout>
              </c:layout>
              <c:tx>
                <c:strRef>
                  <c:f>Coffee!$A$34</c:f>
                  <c:strCache>
                    <c:ptCount val="1"/>
                    <c:pt idx="0">
                      <c:v>Ấn Độ</c:v>
                    </c:pt>
                  </c:strCache>
                </c:strRef>
              </c:tx>
              <c:dLblPos val="r"/>
              <c:showVal val="1"/>
            </c:dLbl>
            <c:dLbl>
              <c:idx val="11"/>
              <c:layout>
                <c:manualLayout>
                  <c:x val="-1.2865567376597014E-2"/>
                  <c:y val="9.3829951232375516E-2"/>
                </c:manualLayout>
              </c:layout>
              <c:tx>
                <c:strRef>
                  <c:f>Coffee!$A$35</c:f>
                  <c:strCache>
                    <c:ptCount val="1"/>
                    <c:pt idx="0">
                      <c:v>Honduras</c:v>
                    </c:pt>
                  </c:strCache>
                </c:strRef>
              </c:tx>
              <c:dLblPos val="r"/>
              <c:showVal val="1"/>
            </c:dLbl>
            <c:dLbl>
              <c:idx val="12"/>
              <c:layout>
                <c:manualLayout>
                  <c:x val="-3.9049107411191934E-2"/>
                  <c:y val="5.0164236760942282E-2"/>
                </c:manualLayout>
              </c:layout>
              <c:tx>
                <c:strRef>
                  <c:f>Coffee!$A$36</c:f>
                  <c:strCache>
                    <c:ptCount val="1"/>
                    <c:pt idx="0">
                      <c:v>Ethiopia</c:v>
                    </c:pt>
                  </c:strCache>
                </c:strRef>
              </c:tx>
              <c:dLblPos val="r"/>
              <c:showVal val="1"/>
            </c:dLbl>
            <c:dLbl>
              <c:idx val="13"/>
              <c:layout>
                <c:manualLayout>
                  <c:x val="-0.12253197357963844"/>
                  <c:y val="6.1764053936176615E-2"/>
                </c:manualLayout>
              </c:layout>
              <c:tx>
                <c:strRef>
                  <c:f>Coffee!$A$37</c:f>
                  <c:strCache>
                    <c:ptCount val="1"/>
                    <c:pt idx="0">
                      <c:v>Guatemala</c:v>
                    </c:pt>
                  </c:strCache>
                </c:strRef>
              </c:tx>
              <c:dLblPos val="r"/>
              <c:showVal val="1"/>
            </c:dLbl>
            <c:dLbl>
              <c:idx val="14"/>
              <c:layout>
                <c:manualLayout>
                  <c:x val="-7.0862268170677159E-2"/>
                  <c:y val="5.6846896151801163E-2"/>
                </c:manualLayout>
              </c:layout>
              <c:tx>
                <c:strRef>
                  <c:f>Coffee!$A$38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dLblPos val="r"/>
              <c:showVal val="1"/>
            </c:dLbl>
            <c:showVal val="1"/>
          </c:dLbls>
          <c:xVal>
            <c:numRef>
              <c:f>Coffee!$C$24:$C$38</c:f>
              <c:numCache>
                <c:formatCode>0.00%</c:formatCode>
                <c:ptCount val="15"/>
                <c:pt idx="0">
                  <c:v>-3.2690431917948931E-2</c:v>
                </c:pt>
                <c:pt idx="1">
                  <c:v>-7.3384687997837955E-3</c:v>
                </c:pt>
                <c:pt idx="2">
                  <c:v>1.142536745849386E-2</c:v>
                </c:pt>
                <c:pt idx="3">
                  <c:v>2.6529804978782823E-2</c:v>
                </c:pt>
                <c:pt idx="4">
                  <c:v>-1.5568151203807258E-2</c:v>
                </c:pt>
                <c:pt idx="5">
                  <c:v>4.7061493111381775E-3</c:v>
                </c:pt>
                <c:pt idx="6">
                  <c:v>1.7920866496262747E-3</c:v>
                </c:pt>
                <c:pt idx="7">
                  <c:v>2.5136634753314714E-3</c:v>
                </c:pt>
                <c:pt idx="8">
                  <c:v>7.3316943297577972E-3</c:v>
                </c:pt>
                <c:pt idx="9">
                  <c:v>-2.2859535539958665E-2</c:v>
                </c:pt>
                <c:pt idx="10">
                  <c:v>9.0624968812040782E-3</c:v>
                </c:pt>
                <c:pt idx="11">
                  <c:v>1.6511998761348963E-3</c:v>
                </c:pt>
                <c:pt idx="12">
                  <c:v>7.9166148269172489E-3</c:v>
                </c:pt>
                <c:pt idx="13">
                  <c:v>-4.9408014767221183E-3</c:v>
                </c:pt>
                <c:pt idx="14">
                  <c:v>6.2137589315713546E-4</c:v>
                </c:pt>
              </c:numCache>
            </c:numRef>
          </c:xVal>
          <c:yVal>
            <c:numRef>
              <c:f>Coffee!$D$24:$D$38</c:f>
              <c:numCache>
                <c:formatCode>0.00%</c:formatCode>
                <c:ptCount val="15"/>
                <c:pt idx="0">
                  <c:v>0.14770547935617356</c:v>
                </c:pt>
                <c:pt idx="1">
                  <c:v>9.6268796703035203E-2</c:v>
                </c:pt>
                <c:pt idx="2">
                  <c:v>8.0721882987986354E-2</c:v>
                </c:pt>
                <c:pt idx="3">
                  <c:v>6.7585538822488578E-2</c:v>
                </c:pt>
                <c:pt idx="4">
                  <c:v>6.0650601802467695E-2</c:v>
                </c:pt>
                <c:pt idx="5">
                  <c:v>4.1111269762610703E-2</c:v>
                </c:pt>
                <c:pt idx="6">
                  <c:v>4.0400137746831405E-2</c:v>
                </c:pt>
                <c:pt idx="7">
                  <c:v>3.2163325186112209E-2</c:v>
                </c:pt>
                <c:pt idx="8">
                  <c:v>2.5222788701400149E-2</c:v>
                </c:pt>
                <c:pt idx="9">
                  <c:v>2.4363270871304705E-2</c:v>
                </c:pt>
                <c:pt idx="10">
                  <c:v>2.4186887733532676E-2</c:v>
                </c:pt>
                <c:pt idx="11">
                  <c:v>2.2311067061988876E-2</c:v>
                </c:pt>
                <c:pt idx="12">
                  <c:v>2.1580336919790468E-2</c:v>
                </c:pt>
                <c:pt idx="13">
                  <c:v>2.0186070211687765E-2</c:v>
                </c:pt>
                <c:pt idx="14">
                  <c:v>1.9850102330217233E-2</c:v>
                </c:pt>
              </c:numCache>
            </c:numRef>
          </c:yVal>
          <c:bubbleSize>
            <c:numRef>
              <c:f>Coffee!$B$24:$B$38</c:f>
              <c:numCache>
                <c:formatCode>#,##0</c:formatCode>
                <c:ptCount val="15"/>
                <c:pt idx="0">
                  <c:v>5275.7</c:v>
                </c:pt>
                <c:pt idx="1">
                  <c:v>3438.5</c:v>
                </c:pt>
                <c:pt idx="2">
                  <c:v>2883.2</c:v>
                </c:pt>
                <c:pt idx="3">
                  <c:v>2414</c:v>
                </c:pt>
                <c:pt idx="4" formatCode="#,##0.0">
                  <c:v>2166.3000000000002</c:v>
                </c:pt>
                <c:pt idx="5">
                  <c:v>1468.4</c:v>
                </c:pt>
                <c:pt idx="6">
                  <c:v>1443</c:v>
                </c:pt>
                <c:pt idx="7">
                  <c:v>1148.8</c:v>
                </c:pt>
                <c:pt idx="8">
                  <c:v>900.9</c:v>
                </c:pt>
                <c:pt idx="9">
                  <c:v>870.2</c:v>
                </c:pt>
                <c:pt idx="10">
                  <c:v>863.9</c:v>
                </c:pt>
                <c:pt idx="11">
                  <c:v>796.9</c:v>
                </c:pt>
                <c:pt idx="12">
                  <c:v>770.8</c:v>
                </c:pt>
                <c:pt idx="13">
                  <c:v>721</c:v>
                </c:pt>
                <c:pt idx="14">
                  <c:v>709</c:v>
                </c:pt>
              </c:numCache>
            </c:numRef>
          </c:bubbleSize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/>
        <c:bubbleScale val="80"/>
        <c:showNegBubbles val="1"/>
        <c:axId val="39647488"/>
        <c:axId val="39068032"/>
      </c:bubbleChart>
      <c:valAx>
        <c:axId val="39647488"/>
        <c:scaling>
          <c:orientation val="minMax"/>
          <c:max val="3.0000000000000009E-2"/>
          <c:min val="-4.0000000000000015E-2"/>
        </c:scaling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vi-VN" sz="1100" b="0" i="0" baseline="0">
                    <a:effectLst/>
                  </a:rPr>
                  <a:t>Thay đổi thị phần XK, 08-13 (điểm %)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07812096882386"/>
              <c:y val="0.9155431736287202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68032"/>
        <c:crosses val="autoZero"/>
        <c:crossBetween val="midCat"/>
      </c:valAx>
      <c:valAx>
        <c:axId val="39068032"/>
        <c:scaling>
          <c:orientation val="minMax"/>
          <c:max val="0.17"/>
          <c:min val="0"/>
        </c:scaling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vi-VN" sz="1100" b="0" i="0" baseline="0">
                    <a:effectLst/>
                  </a:rPr>
                  <a:t>Thị phần XK trên thị trường thế giới, 2013 (%)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2.3789011106436131E-4"/>
              <c:y val="5.5365802295398149E-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47488"/>
        <c:crosses val="autoZero"/>
        <c:crossBetween val="midCat"/>
        <c:majorUnit val="2.0000000000000007E-2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094526028283162"/>
          <c:y val="2.2401797232972993E-2"/>
          <c:w val="0.8575824810889463"/>
          <c:h val="0.8156950931980963"/>
        </c:manualLayout>
      </c:layout>
      <c:bubbleChart>
        <c:ser>
          <c:idx val="0"/>
          <c:order val="0"/>
          <c:tx>
            <c:strRef>
              <c:f>Travel!$B$23</c:f>
              <c:strCache>
                <c:ptCount val="1"/>
                <c:pt idx="0">
                  <c:v>Kim ngạch xuất khẩu, 2013</c:v>
                </c:pt>
              </c:strCache>
            </c:strRef>
          </c:tx>
          <c:spPr>
            <a:solidFill>
              <a:srgbClr val="93CDDD"/>
            </a:solidFill>
            <a:ln w="9525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</c:dPt>
          <c:dPt>
            <c:idx val="1"/>
            <c:invertIfNegative val="1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1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1"/>
          </c:dPt>
          <c:dPt>
            <c:idx val="4"/>
            <c:invertIfNegative val="1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</c:dPt>
          <c:dPt>
            <c:idx val="6"/>
            <c:invertIfNegative val="1"/>
          </c:dPt>
          <c:dPt>
            <c:idx val="8"/>
            <c:invertIfNegative val="1"/>
          </c:dPt>
          <c:dPt>
            <c:idx val="10"/>
            <c:invertIfNegative val="1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1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1"/>
            <c:spPr>
              <a:solidFill>
                <a:srgbClr val="EE000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0524391815364168E-2"/>
                  <c:y val="6.3243694114506893E-2"/>
                </c:manualLayout>
              </c:layout>
              <c:tx>
                <c:strRef>
                  <c:f>Travel!$A$24</c:f>
                  <c:strCache>
                    <c:ptCount val="1"/>
                    <c:pt idx="0">
                      <c:v>Hoa Kỳ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>
                <c:manualLayout>
                  <c:x val="-8.7260778449205476E-2"/>
                  <c:y val="-7.9194581609502213E-2"/>
                </c:manualLayout>
              </c:layout>
              <c:tx>
                <c:strRef>
                  <c:f>Travel!$A$25</c:f>
                  <c:strCache>
                    <c:ptCount val="1"/>
                    <c:pt idx="0">
                      <c:v>Tây Ban Nha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1.7676181950124419E-2"/>
                  <c:y val="-5.5504248409626769E-2"/>
                </c:manualLayout>
              </c:layout>
              <c:tx>
                <c:strRef>
                  <c:f>Travel!$A$26</c:f>
                  <c:strCache>
                    <c:ptCount val="1"/>
                    <c:pt idx="0">
                      <c:v>Pháp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1.0526358623776681E-2"/>
                  <c:y val="2.6820588104452532E-3"/>
                </c:manualLayout>
              </c:layout>
              <c:tx>
                <c:strRef>
                  <c:f>Travel!$A$27</c:f>
                  <c:strCache>
                    <c:ptCount val="1"/>
                    <c:pt idx="0">
                      <c:v>Trung Quốc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0.10956709868630761"/>
                  <c:y val="-4.7919391432003217E-2"/>
                </c:manualLayout>
              </c:layout>
              <c:tx>
                <c:strRef>
                  <c:f>Travel!$A$28</c:f>
                  <c:strCache>
                    <c:ptCount val="1"/>
                    <c:pt idx="0">
                      <c:v>Macao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7.2464004015002012E-2"/>
                  <c:y val="5.2357756127941656E-2"/>
                </c:manualLayout>
              </c:layout>
              <c:tx>
                <c:strRef>
                  <c:f>Travel!$A$29</c:f>
                  <c:strCache>
                    <c:ptCount val="1"/>
                    <c:pt idx="0">
                      <c:v>Ý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5.9985350668375757E-2"/>
                  <c:y val="-6.461586369500423E-2"/>
                </c:manualLayout>
              </c:layout>
              <c:tx>
                <c:strRef>
                  <c:f>Travel!$A$30</c:f>
                  <c:strCache>
                    <c:ptCount val="1"/>
                    <c:pt idx="0">
                      <c:v>Đức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1.007317883714148E-2"/>
                  <c:y val="4.0326526980737588E-3"/>
                </c:manualLayout>
              </c:layout>
              <c:tx>
                <c:strRef>
                  <c:f>Travel!$A$31</c:f>
                  <c:strCache>
                    <c:ptCount val="1"/>
                    <c:pt idx="0">
                      <c:v>Anh</c:v>
                    </c:pt>
                  </c:strCache>
                </c:strRef>
              </c:tx>
              <c:dLblPos val="r"/>
              <c:showVal val="1"/>
            </c:dLbl>
            <c:dLbl>
              <c:idx val="8"/>
              <c:layout>
                <c:manualLayout>
                  <c:x val="-2.4021377172814648E-2"/>
                  <c:y val="5.0863250144579389E-2"/>
                </c:manualLayout>
              </c:layout>
              <c:tx>
                <c:strRef>
                  <c:f>Travel!$A$32</c:f>
                  <c:strCache>
                    <c:ptCount val="1"/>
                    <c:pt idx="0">
                      <c:v>Thái Lan</c:v>
                    </c:pt>
                  </c:strCache>
                </c:strRef>
              </c:tx>
              <c:dLblPos val="r"/>
              <c:showVal val="1"/>
            </c:dLbl>
            <c:dLbl>
              <c:idx val="9"/>
              <c:layout>
                <c:manualLayout>
                  <c:x val="-2.1536416475072404E-2"/>
                  <c:y val="-4.6777881578362018E-2"/>
                </c:manualLayout>
              </c:layout>
              <c:tx>
                <c:strRef>
                  <c:f>Travel!$A$33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dLblPos val="r"/>
              <c:showVal val="1"/>
            </c:dLbl>
            <c:dLbl>
              <c:idx val="10"/>
              <c:layout>
                <c:manualLayout>
                  <c:x val="-0.16329786296092835"/>
                  <c:y val="-5.138128920325638E-4"/>
                </c:manualLayout>
              </c:layout>
              <c:tx>
                <c:strRef>
                  <c:f>Travel!$A$34</c:f>
                  <c:strCache>
                    <c:ptCount val="1"/>
                    <c:pt idx="0">
                      <c:v>Thổ Nhĩ Kỳ</c:v>
                    </c:pt>
                  </c:strCache>
                </c:strRef>
              </c:tx>
              <c:dLblPos val="r"/>
              <c:showVal val="1"/>
            </c:dLbl>
            <c:dLbl>
              <c:idx val="11"/>
              <c:layout>
                <c:manualLayout>
                  <c:x val="-0.12047271222880088"/>
                  <c:y val="4.8977712531696256E-2"/>
                </c:manualLayout>
              </c:layout>
              <c:tx>
                <c:strRef>
                  <c:f>Travel!$A$35</c:f>
                  <c:strCache>
                    <c:ptCount val="1"/>
                    <c:pt idx="0">
                      <c:v>Malaysia</c:v>
                    </c:pt>
                  </c:strCache>
                </c:strRef>
              </c:tx>
              <c:dLblPos val="r"/>
              <c:showVal val="1"/>
            </c:dLbl>
            <c:dLbl>
              <c:idx val="12"/>
              <c:layout>
                <c:manualLayout>
                  <c:x val="-9.3167036291006283E-3"/>
                  <c:y val="1.544330263801771E-3"/>
                </c:manualLayout>
              </c:layout>
              <c:tx>
                <c:strRef>
                  <c:f>Travel!$A$36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dLblPos val="r"/>
              <c:showVal val="1"/>
            </c:dLbl>
            <c:dLbl>
              <c:idx val="13"/>
              <c:layout>
                <c:manualLayout>
                  <c:x val="-1.1047088106234721E-2"/>
                  <c:y val="7.7745896169758438E-3"/>
                </c:manualLayout>
              </c:layout>
              <c:tx>
                <c:strRef>
                  <c:f>Travel!$A$37</c:f>
                  <c:strCache>
                    <c:ptCount val="1"/>
                    <c:pt idx="0">
                      <c:v>Việt Nam</c:v>
                    </c:pt>
                  </c:strCache>
                </c:strRef>
              </c:tx>
              <c:dLblPos val="r"/>
              <c:showVal val="1"/>
            </c:dLbl>
            <c:dLbl>
              <c:idx val="14"/>
              <c:layout>
                <c:manualLayout>
                  <c:x val="-3.179230503163849E-2"/>
                  <c:y val="5.3162729658792665E-2"/>
                </c:manualLayout>
              </c:layout>
              <c:tx>
                <c:strRef>
                  <c:f>Travel!$A$38</c:f>
                  <c:strCache>
                    <c:ptCount val="1"/>
                    <c:pt idx="0">
                      <c:v>Ấn Độ</c:v>
                    </c:pt>
                  </c:strCache>
                </c:strRef>
              </c:tx>
              <c:dLblPos val="r"/>
              <c:showVal val="1"/>
            </c:dLbl>
            <c:showVal val="1"/>
          </c:dLbls>
          <c:xVal>
            <c:numRef>
              <c:f>Travel!$C$24:$C$38</c:f>
              <c:numCache>
                <c:formatCode>0.00%</c:formatCode>
                <c:ptCount val="15"/>
                <c:pt idx="0">
                  <c:v>2.9066125789809216E-3</c:v>
                </c:pt>
                <c:pt idx="1">
                  <c:v>-1.7348183210697803E-2</c:v>
                </c:pt>
                <c:pt idx="2">
                  <c:v>-1.2630064951572241E-2</c:v>
                </c:pt>
                <c:pt idx="3">
                  <c:v>4.3216726218577306E-3</c:v>
                </c:pt>
                <c:pt idx="4">
                  <c:v>2.6691995907714268E-2</c:v>
                </c:pt>
                <c:pt idx="5">
                  <c:v>-1.2779726365831627E-2</c:v>
                </c:pt>
                <c:pt idx="6">
                  <c:v>-8.3120094753025148E-3</c:v>
                </c:pt>
                <c:pt idx="7">
                  <c:v>-5.095906463242407E-3</c:v>
                </c:pt>
                <c:pt idx="8">
                  <c:v>1.4718597517696389E-2</c:v>
                </c:pt>
                <c:pt idx="9">
                  <c:v>4.2414313244796796E-3</c:v>
                </c:pt>
                <c:pt idx="10">
                  <c:v>-9.6083880405001959E-4</c:v>
                </c:pt>
                <c:pt idx="11">
                  <c:v>2.7074089174453086E-3</c:v>
                </c:pt>
                <c:pt idx="12">
                  <c:v>7.6966421064479755E-3</c:v>
                </c:pt>
                <c:pt idx="13">
                  <c:v>2.3225426485560139E-3</c:v>
                </c:pt>
                <c:pt idx="14">
                  <c:v>5.1798373576274308E-3</c:v>
                </c:pt>
              </c:numCache>
            </c:numRef>
          </c:xVal>
          <c:yVal>
            <c:numRef>
              <c:f>Travel!$D$24:$D$38</c:f>
              <c:numCache>
                <c:formatCode>0.00%</c:formatCode>
                <c:ptCount val="15"/>
                <c:pt idx="0">
                  <c:v>0.08</c:v>
                </c:pt>
                <c:pt idx="1">
                  <c:v>5.2803489131344909E-2</c:v>
                </c:pt>
                <c:pt idx="2">
                  <c:v>5.0576904215313127E-2</c:v>
                </c:pt>
                <c:pt idx="3">
                  <c:v>4.7225840581353228E-2</c:v>
                </c:pt>
                <c:pt idx="4">
                  <c:v>4.1428242785829947E-2</c:v>
                </c:pt>
                <c:pt idx="5">
                  <c:v>3.88982600693095E-2</c:v>
                </c:pt>
                <c:pt idx="6">
                  <c:v>3.5998422784551787E-2</c:v>
                </c:pt>
                <c:pt idx="7">
                  <c:v>3.4562616765437724E-2</c:v>
                </c:pt>
                <c:pt idx="8">
                  <c:v>3.189282939971886E-2</c:v>
                </c:pt>
                <c:pt idx="9">
                  <c:v>2.9953877681599017E-2</c:v>
                </c:pt>
                <c:pt idx="10">
                  <c:v>2.4216128736576605E-2</c:v>
                </c:pt>
                <c:pt idx="11">
                  <c:v>1.8592130367032986E-2</c:v>
                </c:pt>
                <c:pt idx="12">
                  <c:v>1.7878097709006772E-2</c:v>
                </c:pt>
                <c:pt idx="13">
                  <c:v>6.4663190209936364E-3</c:v>
                </c:pt>
                <c:pt idx="14">
                  <c:v>1.6965166741823856E-2</c:v>
                </c:pt>
              </c:numCache>
            </c:numRef>
          </c:yVal>
          <c:bubbleSize>
            <c:numRef>
              <c:f>Travel!$B$24:$B$38</c:f>
              <c:numCache>
                <c:formatCode>#,##0</c:formatCode>
                <c:ptCount val="15"/>
                <c:pt idx="0">
                  <c:v>160732.6</c:v>
                </c:pt>
                <c:pt idx="1">
                  <c:v>55936.6</c:v>
                </c:pt>
                <c:pt idx="2">
                  <c:v>53577.9</c:v>
                </c:pt>
                <c:pt idx="3">
                  <c:v>50028</c:v>
                </c:pt>
                <c:pt idx="4">
                  <c:v>43886.400000000001</c:v>
                </c:pt>
                <c:pt idx="5">
                  <c:v>41206.300000000003</c:v>
                </c:pt>
                <c:pt idx="6">
                  <c:v>38134.400000000001</c:v>
                </c:pt>
                <c:pt idx="7">
                  <c:v>36613.4</c:v>
                </c:pt>
                <c:pt idx="8">
                  <c:v>33785.199999999997</c:v>
                </c:pt>
                <c:pt idx="9">
                  <c:v>31731.200000000001</c:v>
                </c:pt>
                <c:pt idx="10">
                  <c:v>25653</c:v>
                </c:pt>
                <c:pt idx="11">
                  <c:v>19695.3</c:v>
                </c:pt>
                <c:pt idx="12">
                  <c:v>18938.900000000001</c:v>
                </c:pt>
                <c:pt idx="13">
                  <c:v>6850</c:v>
                </c:pt>
                <c:pt idx="14">
                  <c:v>17971.8</c:v>
                </c:pt>
              </c:numCache>
            </c:numRef>
          </c:bubbleSize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/>
        <c:bubbleScale val="80"/>
        <c:showNegBubbles val="1"/>
        <c:axId val="41884672"/>
        <c:axId val="41931904"/>
      </c:bubbleChart>
      <c:valAx>
        <c:axId val="41884672"/>
        <c:scaling>
          <c:orientation val="minMax"/>
          <c:max val="3.0000000000000009E-2"/>
          <c:min val="-2.0000000000000007E-2"/>
        </c:scaling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vi-VN" sz="1100" b="0" i="0" baseline="0">
                    <a:effectLst/>
                  </a:rPr>
                  <a:t>Thay đổi thị phần XK, 07-12 (điểm %)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07812096882386"/>
              <c:y val="0.91554317362872029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931904"/>
        <c:crosses val="autoZero"/>
        <c:crossBetween val="midCat"/>
        <c:majorUnit val="5.0000000000000018E-3"/>
      </c:valAx>
      <c:valAx>
        <c:axId val="41931904"/>
        <c:scaling>
          <c:orientation val="minMax"/>
          <c:max val="9.0000000000000024E-2"/>
          <c:min val="0"/>
        </c:scaling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vi-VN" sz="1100" b="0" i="0" baseline="0">
                    <a:effectLst/>
                  </a:rPr>
                  <a:t>Thị phần XK trên thị trường thế giới, 2012 (%)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741791965926739E-2"/>
              <c:y val="0.17683482361315003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88467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60342743416615"/>
          <c:y val="1.9797609129427261E-2"/>
          <c:w val="0.8575824810889463"/>
          <c:h val="0.8156950931980963"/>
        </c:manualLayout>
      </c:layout>
      <c:bubbleChart>
        <c:ser>
          <c:idx val="0"/>
          <c:order val="0"/>
          <c:tx>
            <c:strRef>
              <c:f>'Tele Equip'!$B$23</c:f>
              <c:strCache>
                <c:ptCount val="1"/>
                <c:pt idx="0">
                  <c:v>Kim ngạch xuất khẩu, 2013</c:v>
                </c:pt>
              </c:strCache>
            </c:strRef>
          </c:tx>
          <c:spPr>
            <a:solidFill>
              <a:srgbClr val="FFFF66"/>
            </a:solidFill>
            <a:ln w="9525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1"/>
          </c:dPt>
          <c:dPt>
            <c:idx val="1"/>
            <c:invertIfNegative val="1"/>
          </c:dPt>
          <c:dPt>
            <c:idx val="2"/>
            <c:invertIfNegative val="1"/>
          </c:dPt>
          <c:dPt>
            <c:idx val="3"/>
            <c:invertIfNegative val="1"/>
          </c:dPt>
          <c:dPt>
            <c:idx val="4"/>
            <c:invertIfNegative val="1"/>
            <c:spPr>
              <a:solidFill>
                <a:srgbClr val="EE0000"/>
              </a:solidFill>
              <a:ln w="9525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1"/>
          </c:dPt>
          <c:dPt>
            <c:idx val="6"/>
            <c:invertIfNegative val="1"/>
          </c:dPt>
          <c:dPt>
            <c:idx val="8"/>
            <c:invertIfNegative val="1"/>
          </c:dPt>
          <c:dPt>
            <c:idx val="10"/>
            <c:invertIfNegative val="1"/>
          </c:dPt>
          <c:dPt>
            <c:idx val="11"/>
            <c:invertIfNegative val="1"/>
          </c:dPt>
          <c:dPt>
            <c:idx val="13"/>
            <c:invertIfNegative val="1"/>
          </c:dPt>
          <c:dLbls>
            <c:dLbl>
              <c:idx val="0"/>
              <c:layout>
                <c:manualLayout>
                  <c:x val="-1.8857165755043977E-2"/>
                  <c:y val="7.0305308746450801E-2"/>
                </c:manualLayout>
              </c:layout>
              <c:tx>
                <c:strRef>
                  <c:f>'Tele Equip'!$A$24</c:f>
                  <c:strCache>
                    <c:ptCount val="1"/>
                    <c:pt idx="0">
                      <c:v>Trung Quốc</c:v>
                    </c:pt>
                  </c:strCache>
                </c:strRef>
              </c:tx>
              <c:dLblPos val="r"/>
              <c:showVal val="1"/>
            </c:dLbl>
            <c:dLbl>
              <c:idx val="1"/>
              <c:layout>
                <c:manualLayout>
                  <c:x val="-0.11231819305029617"/>
                  <c:y val="-9.2673250354074324E-2"/>
                </c:manualLayout>
              </c:layout>
              <c:tx>
                <c:strRef>
                  <c:f>'Tele Equip'!$A$25</c:f>
                  <c:strCache>
                    <c:ptCount val="1"/>
                    <c:pt idx="0">
                      <c:v>Hong Kong</c:v>
                    </c:pt>
                  </c:strCache>
                </c:strRef>
              </c:tx>
              <c:dLblPos val="r"/>
              <c:showVal val="1"/>
            </c:dLbl>
            <c:dLbl>
              <c:idx val="2"/>
              <c:layout>
                <c:manualLayout>
                  <c:x val="-8.1165674901324356E-2"/>
                  <c:y val="-7.1802396694062354E-2"/>
                </c:manualLayout>
              </c:layout>
              <c:tx>
                <c:strRef>
                  <c:f>'Tele Equip'!$A$26</c:f>
                  <c:strCache>
                    <c:ptCount val="1"/>
                    <c:pt idx="0">
                      <c:v>Hoa Kỳ</c:v>
                    </c:pt>
                  </c:strCache>
                </c:strRef>
              </c:tx>
              <c:dLblPos val="r"/>
              <c:showVal val="1"/>
            </c:dLbl>
            <c:dLbl>
              <c:idx val="3"/>
              <c:layout>
                <c:manualLayout>
                  <c:x val="-9.0513781197197676E-2"/>
                  <c:y val="-6.96427842760039E-2"/>
                </c:manualLayout>
              </c:layout>
              <c:tx>
                <c:strRef>
                  <c:f>'Tele Equip'!$A$27</c:f>
                  <c:strCache>
                    <c:ptCount val="1"/>
                    <c:pt idx="0">
                      <c:v>Hàn Quốc</c:v>
                    </c:pt>
                  </c:strCache>
                </c:strRef>
              </c:tx>
              <c:dLblPos val="r"/>
              <c:showVal val="1"/>
            </c:dLbl>
            <c:dLbl>
              <c:idx val="4"/>
              <c:layout>
                <c:manualLayout>
                  <c:x val="-4.2221955080042471E-2"/>
                  <c:y val="-5.8327784955752776E-2"/>
                </c:manualLayout>
              </c:layout>
              <c:tx>
                <c:strRef>
                  <c:f>'Tele Equip'!$A$28</c:f>
                  <c:strCache>
                    <c:ptCount val="1"/>
                    <c:pt idx="0">
                      <c:v>Việt Nam</c:v>
                    </c:pt>
                  </c:strCache>
                </c:strRef>
              </c:tx>
              <c:dLblPos val="r"/>
              <c:showVal val="1"/>
            </c:dLbl>
            <c:dLbl>
              <c:idx val="5"/>
              <c:layout>
                <c:manualLayout>
                  <c:x val="-6.2097066111010943E-2"/>
                  <c:y val="-5.7301292384085399E-2"/>
                </c:manualLayout>
              </c:layout>
              <c:tx>
                <c:strRef>
                  <c:f>'Tele Equip'!$A$29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dLblPos val="r"/>
              <c:showVal val="1"/>
            </c:dLbl>
            <c:dLbl>
              <c:idx val="6"/>
              <c:layout>
                <c:manualLayout>
                  <c:x val="-9.3291525582203036E-2"/>
                  <c:y val="-3.9187163880584831E-2"/>
                </c:manualLayout>
              </c:layout>
              <c:tx>
                <c:strRef>
                  <c:f>'Tele Equip'!$A$30</c:f>
                  <c:strCache>
                    <c:ptCount val="1"/>
                    <c:pt idx="0">
                      <c:v>Đức</c:v>
                    </c:pt>
                  </c:strCache>
                </c:strRef>
              </c:tx>
              <c:dLblPos val="r"/>
              <c:showVal val="1"/>
            </c:dLbl>
            <c:dLbl>
              <c:idx val="7"/>
              <c:layout>
                <c:manualLayout>
                  <c:x val="-1.7126752285735278E-2"/>
                  <c:y val="-3.1637337672790027E-2"/>
                </c:manualLayout>
              </c:layout>
              <c:tx>
                <c:strRef>
                  <c:f>'Tele Equip'!$A$31</c:f>
                  <c:strCache>
                    <c:ptCount val="1"/>
                    <c:pt idx="0">
                      <c:v>Hà Lan</c:v>
                    </c:pt>
                  </c:strCache>
                </c:strRef>
              </c:tx>
              <c:dLblPos val="r"/>
              <c:showVal val="1"/>
            </c:dLbl>
            <c:dLbl>
              <c:idx val="8"/>
              <c:layout>
                <c:manualLayout>
                  <c:x val="-0.10615829509860886"/>
                  <c:y val="-4.5899145771992743E-2"/>
                </c:manualLayout>
              </c:layout>
              <c:tx>
                <c:strRef>
                  <c:f>'Tele Equip'!$A$32</c:f>
                  <c:strCache>
                    <c:ptCount val="1"/>
                    <c:pt idx="0">
                      <c:v>Châu Á khác</c:v>
                    </c:pt>
                  </c:strCache>
                </c:strRef>
              </c:tx>
              <c:dLblPos val="r"/>
              <c:showVal val="1"/>
            </c:dLbl>
            <c:dLbl>
              <c:idx val="9"/>
              <c:layout>
                <c:manualLayout>
                  <c:x val="-0.13879385305844405"/>
                  <c:y val="3.1604324228115939E-2"/>
                </c:manualLayout>
              </c:layout>
              <c:tx>
                <c:strRef>
                  <c:f>'Tele Equip'!$A$33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dLblPos val="r"/>
              <c:showVal val="1"/>
            </c:dLbl>
            <c:dLbl>
              <c:idx val="10"/>
              <c:layout>
                <c:manualLayout>
                  <c:x val="-7.2842860291318562E-2"/>
                  <c:y val="-5.2925473071384385E-2"/>
                </c:manualLayout>
              </c:layout>
              <c:tx>
                <c:strRef>
                  <c:f>'Tele Equip'!$A$34</c:f>
                  <c:strCache>
                    <c:ptCount val="1"/>
                    <c:pt idx="0">
                      <c:v>Nhật Bản</c:v>
                    </c:pt>
                  </c:strCache>
                </c:strRef>
              </c:tx>
              <c:dLblPos val="r"/>
              <c:showVal val="1"/>
            </c:dLbl>
            <c:dLbl>
              <c:idx val="11"/>
              <c:layout>
                <c:manualLayout>
                  <c:x val="-1.0297663173782664E-2"/>
                  <c:y val="5.7410585340676281E-3"/>
                </c:manualLayout>
              </c:layout>
              <c:tx>
                <c:strRef>
                  <c:f>'Tele Equip'!$A$35</c:f>
                  <c:strCache>
                    <c:ptCount val="1"/>
                    <c:pt idx="0">
                      <c:v>Anh</c:v>
                    </c:pt>
                  </c:strCache>
                </c:strRef>
              </c:tx>
              <c:dLblPos val="r"/>
              <c:showVal val="1"/>
            </c:dLbl>
            <c:dLbl>
              <c:idx val="12"/>
              <c:layout>
                <c:manualLayout>
                  <c:x val="-1.6610900736644497E-2"/>
                  <c:y val="2.5573936685134479E-2"/>
                </c:manualLayout>
              </c:layout>
              <c:tx>
                <c:strRef>
                  <c:f>'Tele Equip'!$A$36</c:f>
                  <c:strCache>
                    <c:ptCount val="1"/>
                    <c:pt idx="0">
                      <c:v>Pháp</c:v>
                    </c:pt>
                  </c:strCache>
                </c:strRef>
              </c:tx>
              <c:dLblPos val="r"/>
              <c:showVal val="1"/>
            </c:dLbl>
            <c:dLbl>
              <c:idx val="13"/>
              <c:layout>
                <c:manualLayout>
                  <c:x val="-0.13392839253871891"/>
                  <c:y val="3.12350247631593E-2"/>
                </c:manualLayout>
              </c:layout>
              <c:tx>
                <c:strRef>
                  <c:f>'Tele Equip'!$A$37</c:f>
                  <c:strCache>
                    <c:ptCount val="1"/>
                    <c:pt idx="0">
                      <c:v>Thụy Điển</c:v>
                    </c:pt>
                  </c:strCache>
                </c:strRef>
              </c:tx>
              <c:dLblPos val="r"/>
              <c:showVal val="1"/>
            </c:dLbl>
            <c:dLbl>
              <c:idx val="14"/>
              <c:layout>
                <c:manualLayout>
                  <c:x val="-0.1156877909345301"/>
                  <c:y val="-2.8438724483529181E-2"/>
                </c:manualLayout>
              </c:layout>
              <c:tx>
                <c:strRef>
                  <c:f>'Tele Equip'!$A$38</c:f>
                  <c:strCache>
                    <c:ptCount val="1"/>
                    <c:pt idx="0">
                      <c:v>Hungary</c:v>
                    </c:pt>
                  </c:strCache>
                </c:strRef>
              </c:tx>
              <c:dLblPos val="r"/>
              <c:showVal val="1"/>
            </c:dLbl>
            <c:showVal val="1"/>
          </c:dLbls>
          <c:xVal>
            <c:numRef>
              <c:f>'Tele Equip'!$C$24:$C$38</c:f>
              <c:numCache>
                <c:formatCode>0.00%</c:formatCode>
                <c:ptCount val="15"/>
                <c:pt idx="0">
                  <c:v>9.3869086993121909E-3</c:v>
                </c:pt>
                <c:pt idx="1">
                  <c:v>1.869201523865674E-2</c:v>
                </c:pt>
                <c:pt idx="2">
                  <c:v>-1.8565875033361073E-2</c:v>
                </c:pt>
                <c:pt idx="3">
                  <c:v>1.7912741931012992E-2</c:v>
                </c:pt>
                <c:pt idx="4">
                  <c:v>3.3964147460764267E-2</c:v>
                </c:pt>
                <c:pt idx="5">
                  <c:v>-9.5419266109308537E-3</c:v>
                </c:pt>
                <c:pt idx="6">
                  <c:v>-1.4388616468297033E-2</c:v>
                </c:pt>
                <c:pt idx="7">
                  <c:v>-6.3694223399570586E-3</c:v>
                </c:pt>
                <c:pt idx="8">
                  <c:v>-2.489787116070848E-2</c:v>
                </c:pt>
                <c:pt idx="9">
                  <c:v>-1.2096343089695941E-2</c:v>
                </c:pt>
                <c:pt idx="10">
                  <c:v>-4.3704160358020189E-2</c:v>
                </c:pt>
                <c:pt idx="11">
                  <c:v>-3.7067640861715746E-3</c:v>
                </c:pt>
                <c:pt idx="12">
                  <c:v>-1.1212425814133094E-2</c:v>
                </c:pt>
                <c:pt idx="14">
                  <c:v>-3.065188957873315E-2</c:v>
                </c:pt>
              </c:numCache>
            </c:numRef>
          </c:xVal>
          <c:yVal>
            <c:numRef>
              <c:f>'Tele Equip'!$D$24:$D$38</c:f>
              <c:numCache>
                <c:formatCode>0.00%</c:formatCode>
                <c:ptCount val="15"/>
                <c:pt idx="0">
                  <c:v>0.24</c:v>
                </c:pt>
                <c:pt idx="1">
                  <c:v>0.14552086062565017</c:v>
                </c:pt>
                <c:pt idx="2">
                  <c:v>7.3461188920335402E-2</c:v>
                </c:pt>
                <c:pt idx="3">
                  <c:v>6.043299341698509E-2</c:v>
                </c:pt>
                <c:pt idx="4">
                  <c:v>3.9895854680789065E-2</c:v>
                </c:pt>
                <c:pt idx="5">
                  <c:v>3.7755358805874127E-2</c:v>
                </c:pt>
                <c:pt idx="6">
                  <c:v>3.2810444969609873E-2</c:v>
                </c:pt>
                <c:pt idx="7">
                  <c:v>2.8475668440180863E-2</c:v>
                </c:pt>
                <c:pt idx="8">
                  <c:v>2.1831432274845412E-2</c:v>
                </c:pt>
                <c:pt idx="9">
                  <c:v>1.8841275235394882E-2</c:v>
                </c:pt>
                <c:pt idx="10">
                  <c:v>1.6851930155880743E-2</c:v>
                </c:pt>
                <c:pt idx="11">
                  <c:v>1.5015984110142929E-2</c:v>
                </c:pt>
                <c:pt idx="12">
                  <c:v>1.3008307240797571E-2</c:v>
                </c:pt>
                <c:pt idx="14">
                  <c:v>1.2206550847802044E-2</c:v>
                </c:pt>
              </c:numCache>
            </c:numRef>
          </c:yVal>
          <c:bubbleSize>
            <c:numRef>
              <c:f>'Tele Equip'!$B$24:$B$38</c:f>
              <c:numCache>
                <c:formatCode>#,##0</c:formatCode>
                <c:ptCount val="15"/>
                <c:pt idx="0">
                  <c:v>204458.7</c:v>
                </c:pt>
                <c:pt idx="1">
                  <c:v>84144.6</c:v>
                </c:pt>
                <c:pt idx="2">
                  <c:v>42477.5</c:v>
                </c:pt>
                <c:pt idx="3">
                  <c:v>34944.199999999997</c:v>
                </c:pt>
                <c:pt idx="4">
                  <c:v>23069</c:v>
                </c:pt>
                <c:pt idx="5">
                  <c:v>21831.3</c:v>
                </c:pt>
                <c:pt idx="6">
                  <c:v>18972</c:v>
                </c:pt>
                <c:pt idx="7">
                  <c:v>16465.5</c:v>
                </c:pt>
                <c:pt idx="8">
                  <c:v>12623.6</c:v>
                </c:pt>
                <c:pt idx="9">
                  <c:v>10894.6</c:v>
                </c:pt>
                <c:pt idx="10">
                  <c:v>9744.2999999999993</c:v>
                </c:pt>
                <c:pt idx="11">
                  <c:v>8682.7000000000007</c:v>
                </c:pt>
                <c:pt idx="12">
                  <c:v>7521.8</c:v>
                </c:pt>
                <c:pt idx="13">
                  <c:v>7209.2</c:v>
                </c:pt>
                <c:pt idx="14">
                  <c:v>7058.2</c:v>
                </c:pt>
              </c:numCache>
            </c:numRef>
          </c:bubbleSize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9525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/>
        <c:bubbleScale val="100"/>
        <c:showNegBubbles val="1"/>
        <c:axId val="43505536"/>
        <c:axId val="43560960"/>
      </c:bubbleChart>
      <c:valAx>
        <c:axId val="43505536"/>
        <c:scaling>
          <c:orientation val="minMax"/>
          <c:max val="4.0000000000000015E-2"/>
          <c:min val="-5.0000000000000017E-2"/>
        </c:scaling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vi-VN" sz="1100" b="0" i="0" baseline="0">
                    <a:effectLst/>
                  </a:rPr>
                  <a:t>Thay đổi thị phần XK, 08-13 (điểm %)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607812096882386"/>
              <c:y val="0.91554317362872029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60960"/>
        <c:crosses val="autoZero"/>
        <c:crossBetween val="midCat"/>
      </c:valAx>
      <c:valAx>
        <c:axId val="43560960"/>
        <c:scaling>
          <c:orientation val="minMax"/>
          <c:max val="0.27"/>
          <c:min val="0"/>
        </c:scaling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vi-VN" sz="1100" b="0" i="0" baseline="0">
                    <a:effectLst/>
                  </a:rPr>
                  <a:t>Thị phần XK trên thị trường thế giới, 2013 (%)</a:t>
                </a:r>
                <a:endParaRPr lang="vi-VN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2112360000801424E-2"/>
              <c:y val="0.1282824540103236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5055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628650</xdr:colOff>
      <xdr:row>2</xdr:row>
      <xdr:rowOff>19049</xdr:rowOff>
    </xdr:from>
    <xdr:to>
      <xdr:col>15</xdr:col>
      <xdr:colOff>123825</xdr:colOff>
      <xdr:row>33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0.55964</cdr:x>
      <cdr:y>0.56263</cdr:y>
    </cdr:from>
    <cdr:to>
      <cdr:x>0.59371</cdr:x>
      <cdr:y>0.56468</cdr:y>
    </cdr:to>
    <cdr:sp macro="" textlink="">
      <cdr:nvSpPr>
        <cdr:cNvPr id="3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67197" y="2609854"/>
          <a:ext cx="247628" cy="95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vi-VN"/>
        </a:p>
      </cdr:txBody>
    </cdr:sp>
  </cdr:relSizeAnchor>
  <cdr:relSizeAnchor xmlns:cdr="http://schemas.openxmlformats.org/drawingml/2006/chartDrawing">
    <cdr:from>
      <cdr:x>0.50066</cdr:x>
      <cdr:y>0.60575</cdr:y>
    </cdr:from>
    <cdr:to>
      <cdr:x>0.58322</cdr:x>
      <cdr:y>0.61602</cdr:y>
    </cdr:to>
    <cdr:sp macro="" textlink="">
      <cdr:nvSpPr>
        <cdr:cNvPr id="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638549" y="2809875"/>
          <a:ext cx="600075" cy="476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vi-VN"/>
        </a:p>
      </cdr:txBody>
    </cdr:sp>
  </cdr:relSizeAnchor>
  <cdr:relSizeAnchor xmlns:cdr="http://schemas.openxmlformats.org/drawingml/2006/chartDrawing">
    <cdr:from>
      <cdr:x>0.92398</cdr:x>
      <cdr:y>0.10472</cdr:y>
    </cdr:from>
    <cdr:to>
      <cdr:x>0.98165</cdr:x>
      <cdr:y>0.14579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715107" y="485780"/>
          <a:ext cx="419121" cy="190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vi-VN" sz="1000"/>
            <a:t>15,7%</a:t>
          </a:r>
        </a:p>
      </cdr:txBody>
    </cdr:sp>
  </cdr:relSizeAnchor>
  <cdr:relSizeAnchor xmlns:cdr="http://schemas.openxmlformats.org/drawingml/2006/chartDrawing">
    <cdr:from>
      <cdr:x>0.92529</cdr:x>
      <cdr:y>0.88296</cdr:y>
    </cdr:from>
    <cdr:to>
      <cdr:x>0.98296</cdr:x>
      <cdr:y>0.92402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724650" y="4095751"/>
          <a:ext cx="419100" cy="1905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endParaRPr lang="vi-VN" sz="1000"/>
        </a:p>
      </cdr:txBody>
    </cdr:sp>
  </cdr:relSizeAnchor>
  <cdr:relSizeAnchor xmlns:cdr="http://schemas.openxmlformats.org/drawingml/2006/chartDrawing">
    <cdr:from>
      <cdr:x>0</cdr:x>
      <cdr:y>0.95072</cdr:y>
    </cdr:from>
    <cdr:to>
      <cdr:x>0.39056</cdr:x>
      <cdr:y>0.99863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0" y="4410076"/>
          <a:ext cx="2838424" cy="22224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vi-VN" sz="1000"/>
            <a:t>Diện</a:t>
          </a:r>
          <a:r>
            <a:rPr lang="vi-VN" sz="1000" baseline="0"/>
            <a:t> tích         = Kim ngạch xuất khẩu 2 tỷ USD</a:t>
          </a:r>
          <a:endParaRPr lang="vi-VN" sz="1000"/>
        </a:p>
      </cdr:txBody>
    </cdr:sp>
  </cdr:relSizeAnchor>
  <cdr:relSizeAnchor xmlns:cdr="http://schemas.openxmlformats.org/drawingml/2006/chartDrawing">
    <cdr:from>
      <cdr:x>0.07121</cdr:x>
      <cdr:y>0.94069</cdr:y>
    </cdr:from>
    <cdr:to>
      <cdr:x>0.10616</cdr:x>
      <cdr:y>0.99588</cdr:y>
    </cdr:to>
    <cdr:sp macro="" textlink="">
      <cdr:nvSpPr>
        <cdr:cNvPr id="7" name="Oval 6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17520" y="4363570"/>
          <a:ext cx="254005" cy="2559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vi-VN" sz="1100"/>
        </a:p>
      </cdr:txBody>
    </cdr:sp>
  </cdr:relSizeAnchor>
  <cdr:relSizeAnchor xmlns:cdr="http://schemas.openxmlformats.org/drawingml/2006/chartDrawing">
    <cdr:from>
      <cdr:x>0.4325</cdr:x>
      <cdr:y>0.56263</cdr:y>
    </cdr:from>
    <cdr:to>
      <cdr:x>0.43512</cdr:x>
      <cdr:y>0.62218</cdr:y>
    </cdr:to>
    <cdr:sp macro="" textlink="">
      <cdr:nvSpPr>
        <cdr:cNvPr id="1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143249" y="2609850"/>
          <a:ext cx="19051" cy="2762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vi-VN"/>
        </a:p>
      </cdr:txBody>
    </cdr:sp>
  </cdr:relSizeAnchor>
  <cdr:relSizeAnchor xmlns:cdr="http://schemas.openxmlformats.org/drawingml/2006/chartDrawing">
    <cdr:from>
      <cdr:x>0.93316</cdr:x>
      <cdr:y>0.07666</cdr:y>
    </cdr:from>
    <cdr:to>
      <cdr:x>0.97029</cdr:x>
      <cdr:y>0.09856</cdr:y>
    </cdr:to>
    <cdr:sp macro="" textlink="">
      <cdr:nvSpPr>
        <cdr:cNvPr id="12" name="Right Arrow 11"/>
        <cdr:cNvSpPr/>
      </cdr:nvSpPr>
      <cdr:spPr>
        <a:xfrm xmlns:a="http://schemas.openxmlformats.org/drawingml/2006/main">
          <a:off x="6781815" y="355603"/>
          <a:ext cx="269845" cy="101587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 w="952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vi-VN" sz="1100"/>
        </a:p>
      </cdr:txBody>
    </cdr:sp>
  </cdr:relSizeAnchor>
  <cdr:relSizeAnchor xmlns:cdr="http://schemas.openxmlformats.org/drawingml/2006/chartDrawing">
    <cdr:from>
      <cdr:x>0.86369</cdr:x>
      <cdr:y>0.01232</cdr:y>
    </cdr:from>
    <cdr:to>
      <cdr:x>0.92136</cdr:x>
      <cdr:y>0.05339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276957" y="57155"/>
          <a:ext cx="419121" cy="190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vi-VN" sz="1000"/>
            <a:t>20,5%</a:t>
          </a:r>
        </a:p>
      </cdr:txBody>
    </cdr:sp>
  </cdr:relSizeAnchor>
  <cdr:relSizeAnchor xmlns:cdr="http://schemas.openxmlformats.org/drawingml/2006/chartDrawing">
    <cdr:from>
      <cdr:x>0.91852</cdr:x>
      <cdr:y>0</cdr:y>
    </cdr:from>
    <cdr:to>
      <cdr:x>0.9325</cdr:x>
      <cdr:y>0.05817</cdr:y>
    </cdr:to>
    <cdr:sp macro="" textlink="">
      <cdr:nvSpPr>
        <cdr:cNvPr id="14" name="Right Arrow 13"/>
        <cdr:cNvSpPr/>
      </cdr:nvSpPr>
      <cdr:spPr>
        <a:xfrm xmlns:a="http://schemas.openxmlformats.org/drawingml/2006/main" rot="16200000">
          <a:off x="6591315" y="84129"/>
          <a:ext cx="269845" cy="101587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 w="952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vi-VN" sz="1100"/>
        </a:p>
      </cdr:txBody>
    </cdr:sp>
  </cdr:relSizeAnchor>
  <cdr:relSizeAnchor xmlns:cdr="http://schemas.openxmlformats.org/drawingml/2006/chartDrawing">
    <cdr:from>
      <cdr:x>0.11665</cdr:x>
      <cdr:y>0.14648</cdr:y>
    </cdr:from>
    <cdr:to>
      <cdr:x>0.15378</cdr:x>
      <cdr:y>0.16838</cdr:y>
    </cdr:to>
    <cdr:sp macro="" textlink="">
      <cdr:nvSpPr>
        <cdr:cNvPr id="15" name="Right Arrow 14"/>
        <cdr:cNvSpPr/>
      </cdr:nvSpPr>
      <cdr:spPr>
        <a:xfrm xmlns:a="http://schemas.openxmlformats.org/drawingml/2006/main" rot="10800000">
          <a:off x="847740" y="679453"/>
          <a:ext cx="269845" cy="101587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 w="952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vi-VN" sz="1100"/>
        </a:p>
      </cdr:txBody>
    </cdr:sp>
  </cdr:relSizeAnchor>
  <cdr:relSizeAnchor xmlns:cdr="http://schemas.openxmlformats.org/drawingml/2006/chartDrawing">
    <cdr:from>
      <cdr:x>0.10878</cdr:x>
      <cdr:y>0.17249</cdr:y>
    </cdr:from>
    <cdr:to>
      <cdr:x>0.16645</cdr:x>
      <cdr:y>0.21356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790557" y="800105"/>
          <a:ext cx="419121" cy="190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vi-VN" sz="1000"/>
            <a:t>-3,3%</a:t>
          </a:r>
        </a:p>
      </cdr:txBody>
    </cdr:sp>
  </cdr:relSizeAnchor>
  <cdr:relSizeAnchor xmlns:cdr="http://schemas.openxmlformats.org/drawingml/2006/chartDrawing">
    <cdr:from>
      <cdr:x>0.08781</cdr:x>
      <cdr:y>0.88501</cdr:y>
    </cdr:from>
    <cdr:to>
      <cdr:x>0.14548</cdr:x>
      <cdr:y>0.92607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638139" y="4105289"/>
          <a:ext cx="419122" cy="19046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ctr"/>
          <a:endParaRPr lang="vi-VN" sz="1000"/>
        </a:p>
      </cdr:txBody>
    </cdr:sp>
  </cdr:relSizeAnchor>
  <cdr:relSizeAnchor xmlns:cdr="http://schemas.openxmlformats.org/drawingml/2006/chartDrawing">
    <cdr:from>
      <cdr:x>0.1114</cdr:x>
      <cdr:y>0.71253</cdr:y>
    </cdr:from>
    <cdr:to>
      <cdr:x>0.96723</cdr:x>
      <cdr:y>0.71253</cdr:y>
    </cdr:to>
    <cdr:cxnSp macro="">
      <cdr:nvCxnSpPr>
        <cdr:cNvPr id="19" name="Straight Connector 18"/>
        <cdr:cNvCxnSpPr/>
      </cdr:nvCxnSpPr>
      <cdr:spPr>
        <a:xfrm xmlns:a="http://schemas.openxmlformats.org/drawingml/2006/main">
          <a:off x="809625" y="3305176"/>
          <a:ext cx="6219825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0.39712</cdr:x>
      <cdr:y>0.02259</cdr:y>
    </cdr:from>
    <cdr:to>
      <cdr:x>0.39712</cdr:x>
      <cdr:y>0.87474</cdr:y>
    </cdr:to>
    <cdr:cxnSp macro="">
      <cdr:nvCxnSpPr>
        <cdr:cNvPr id="20" name="Straight Connector 19"/>
        <cdr:cNvCxnSpPr/>
      </cdr:nvCxnSpPr>
      <cdr:spPr>
        <a:xfrm xmlns:a="http://schemas.openxmlformats.org/drawingml/2006/main" flipV="1">
          <a:off x="2886076" y="104776"/>
          <a:ext cx="0" cy="39528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0.72783</cdr:x>
      <cdr:y>0.66804</cdr:y>
    </cdr:from>
    <cdr:to>
      <cdr:x>0.97865</cdr:x>
      <cdr:y>0.7876</cdr:y>
    </cdr:to>
    <cdr:sp macro="" textlink="">
      <cdr:nvSpPr>
        <cdr:cNvPr id="24" name="TextBox 13"/>
        <cdr:cNvSpPr txBox="1"/>
      </cdr:nvSpPr>
      <cdr:spPr>
        <a:xfrm xmlns:a="http://schemas.openxmlformats.org/drawingml/2006/main">
          <a:off x="5289550" y="3098800"/>
          <a:ext cx="1822848" cy="554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vi-VN" sz="1100" b="0" i="1" baseline="0"/>
            <a:t>Tổng XK Việt Nam/</a:t>
          </a:r>
          <a:br>
            <a:rPr lang="vi-VN" sz="1100" b="0" i="1" baseline="0"/>
          </a:br>
          <a:r>
            <a:rPr lang="vi-VN" sz="1100" b="0" i="1" baseline="0"/>
            <a:t>Thế giới = 0,72%</a:t>
          </a:r>
          <a:endParaRPr lang="en-US" sz="1100" b="0" i="1"/>
        </a:p>
      </cdr:txBody>
    </cdr:sp>
  </cdr:relSizeAnchor>
  <cdr:relSizeAnchor xmlns:cdr="http://schemas.openxmlformats.org/drawingml/2006/chartDrawing">
    <cdr:from>
      <cdr:x>0.38838</cdr:x>
      <cdr:y>0.02327</cdr:y>
    </cdr:from>
    <cdr:to>
      <cdr:x>0.71691</cdr:x>
      <cdr:y>0.09035</cdr:y>
    </cdr:to>
    <cdr:sp macro="" textlink="">
      <cdr:nvSpPr>
        <cdr:cNvPr id="25" name="TextBox 13"/>
        <cdr:cNvSpPr txBox="1"/>
      </cdr:nvSpPr>
      <cdr:spPr>
        <a:xfrm xmlns:a="http://schemas.openxmlformats.org/drawingml/2006/main">
          <a:off x="2822575" y="107950"/>
          <a:ext cx="2387600" cy="311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vi-VN" sz="1100" b="0" i="1" baseline="0"/>
            <a:t>Thay đổi thị phần XK = 0,33%</a:t>
          </a:r>
          <a:endParaRPr lang="en-US" sz="1100" b="0" i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20</xdr:row>
      <xdr:rowOff>57148</xdr:rowOff>
    </xdr:from>
    <xdr:to>
      <xdr:col>14</xdr:col>
      <xdr:colOff>542925</xdr:colOff>
      <xdr:row>54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0.00131</cdr:x>
      <cdr:y>0.93927</cdr:y>
    </cdr:from>
    <cdr:to>
      <cdr:x>0.4194</cdr:x>
      <cdr:y>0.98517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9525" y="4222750"/>
          <a:ext cx="3038475" cy="2063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vi-VN" sz="1000"/>
            <a:t>Diện</a:t>
          </a:r>
          <a:r>
            <a:rPr lang="vi-VN" sz="1000" baseline="0"/>
            <a:t> tích</a:t>
          </a:r>
          <a:r>
            <a:rPr lang="en-US" sz="1000" baseline="0"/>
            <a:t>    </a:t>
          </a:r>
          <a:r>
            <a:rPr lang="vi-VN" sz="1000" baseline="0"/>
            <a:t>       = Kim ngạch xuất khẩu 500 triệu USD</a:t>
          </a:r>
          <a:r>
            <a:rPr lang="en-US" sz="1000" baseline="0"/>
            <a:t>.</a:t>
          </a:r>
          <a:endParaRPr lang="vi-VN" sz="1000"/>
        </a:p>
      </cdr:txBody>
    </cdr:sp>
  </cdr:relSizeAnchor>
  <cdr:relSizeAnchor xmlns:cdr="http://schemas.openxmlformats.org/drawingml/2006/chartDrawing">
    <cdr:from>
      <cdr:x>0.07252</cdr:x>
      <cdr:y>0.92573</cdr:y>
    </cdr:from>
    <cdr:to>
      <cdr:x>0.109</cdr:x>
      <cdr:y>0.98386</cdr:y>
    </cdr:to>
    <cdr:sp macro="" textlink="">
      <cdr:nvSpPr>
        <cdr:cNvPr id="6" name="Oval 5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542949" y="4514613"/>
          <a:ext cx="273080" cy="28346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vi-VN" sz="1100"/>
        </a:p>
      </cdr:txBody>
    </cdr:sp>
  </cdr:relSizeAnchor>
  <cdr:relSizeAnchor xmlns:cdr="http://schemas.openxmlformats.org/drawingml/2006/chartDrawing">
    <cdr:from>
      <cdr:x>0.57676</cdr:x>
      <cdr:y>0.67057</cdr:y>
    </cdr:from>
    <cdr:to>
      <cdr:x>0.62214</cdr:x>
      <cdr:y>0.68164</cdr:y>
    </cdr:to>
    <cdr:sp macro="" textlink="">
      <cdr:nvSpPr>
        <cdr:cNvPr id="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17999" y="3270250"/>
          <a:ext cx="339725" cy="539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vi-VN"/>
        </a:p>
      </cdr:txBody>
    </cdr:sp>
  </cdr:relSizeAnchor>
  <cdr:relSizeAnchor xmlns:cdr="http://schemas.openxmlformats.org/drawingml/2006/chartDrawing">
    <cdr:from>
      <cdr:x>0.69466</cdr:x>
      <cdr:y>0.66081</cdr:y>
    </cdr:from>
    <cdr:to>
      <cdr:x>0.71798</cdr:x>
      <cdr:y>0.68555</cdr:y>
    </cdr:to>
    <cdr:sp macro="" textlink="">
      <cdr:nvSpPr>
        <cdr:cNvPr id="7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5200651" y="3222625"/>
          <a:ext cx="174624" cy="1206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vi-VN"/>
        </a:p>
      </cdr:txBody>
    </cdr:sp>
  </cdr:relSizeAnchor>
  <cdr:relSizeAnchor xmlns:cdr="http://schemas.openxmlformats.org/drawingml/2006/chartDrawing">
    <cdr:from>
      <cdr:x>0.63995</cdr:x>
      <cdr:y>0.75</cdr:y>
    </cdr:from>
    <cdr:to>
      <cdr:x>0.66667</cdr:x>
      <cdr:y>0.80664</cdr:y>
    </cdr:to>
    <cdr:sp macro="" textlink="">
      <cdr:nvSpPr>
        <cdr:cNvPr id="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91075" y="3657602"/>
          <a:ext cx="200026" cy="2762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vi-VN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20</xdr:row>
      <xdr:rowOff>57149</xdr:rowOff>
    </xdr:from>
    <xdr:to>
      <xdr:col>14</xdr:col>
      <xdr:colOff>542925</xdr:colOff>
      <xdr:row>51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0.00131</cdr:x>
      <cdr:y>0.93927</cdr:y>
    </cdr:from>
    <cdr:to>
      <cdr:x>0.4194</cdr:x>
      <cdr:y>0.98517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9525" y="4222750"/>
          <a:ext cx="3038475" cy="2063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vi-VN" sz="1000"/>
            <a:t>Diện</a:t>
          </a:r>
          <a:r>
            <a:rPr lang="vi-VN" sz="1000" baseline="0"/>
            <a:t> tích</a:t>
          </a:r>
          <a:r>
            <a:rPr lang="en-US" sz="1000" baseline="0"/>
            <a:t>    </a:t>
          </a:r>
          <a:r>
            <a:rPr lang="vi-VN" sz="1000" baseline="0"/>
            <a:t>     = Kim </a:t>
          </a:r>
          <a:r>
            <a:rPr lang="vi-VN" sz="1000" baseline="0">
              <a:latin typeface="+mn-lt"/>
            </a:rPr>
            <a:t>ngạch xuất khẩu 10 tỷ USD</a:t>
          </a:r>
          <a:r>
            <a:rPr lang="en-US" sz="1000" baseline="0">
              <a:latin typeface="+mn-lt"/>
            </a:rPr>
            <a:t>.</a:t>
          </a:r>
          <a:endParaRPr lang="vi-VN" sz="1000">
            <a:latin typeface="+mn-lt"/>
          </a:endParaRPr>
        </a:p>
      </cdr:txBody>
    </cdr:sp>
  </cdr:relSizeAnchor>
  <cdr:relSizeAnchor xmlns:cdr="http://schemas.openxmlformats.org/drawingml/2006/chartDrawing">
    <cdr:from>
      <cdr:x>0.07397</cdr:x>
      <cdr:y>0.93597</cdr:y>
    </cdr:from>
    <cdr:to>
      <cdr:x>0.09949</cdr:x>
      <cdr:y>0.97868</cdr:y>
    </cdr:to>
    <cdr:sp macro="" textlink="">
      <cdr:nvSpPr>
        <cdr:cNvPr id="6" name="Oval 5"/>
        <cdr:cNvSpPr>
          <a:spLocks xmlns:a="http://schemas.openxmlformats.org/drawingml/2006/main"/>
        </cdr:cNvSpPr>
      </cdr:nvSpPr>
      <cdr:spPr>
        <a:xfrm xmlns:a="http://schemas.openxmlformats.org/drawingml/2006/main">
          <a:off x="545333" y="4207933"/>
          <a:ext cx="188142" cy="19202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vi-VN" sz="1100"/>
        </a:p>
      </cdr:txBody>
    </cdr:sp>
  </cdr:relSizeAnchor>
  <cdr:relSizeAnchor xmlns:cdr="http://schemas.openxmlformats.org/drawingml/2006/chartDrawing">
    <cdr:from>
      <cdr:x>0.42614</cdr:x>
      <cdr:y>0.02083</cdr:y>
    </cdr:from>
    <cdr:to>
      <cdr:x>0.44294</cdr:x>
      <cdr:y>0.12253</cdr:y>
    </cdr:to>
    <cdr:sp macro="" textlink="">
      <cdr:nvSpPr>
        <cdr:cNvPr id="4" name="Right Arrow 3"/>
        <cdr:cNvSpPr/>
      </cdr:nvSpPr>
      <cdr:spPr>
        <a:xfrm xmlns:a="http://schemas.openxmlformats.org/drawingml/2006/main" rot="16200000">
          <a:off x="2974976" y="260347"/>
          <a:ext cx="457233" cy="123815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 w="952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vi-VN" sz="1100"/>
        </a:p>
      </cdr:txBody>
    </cdr:sp>
  </cdr:relSizeAnchor>
  <cdr:relSizeAnchor xmlns:cdr="http://schemas.openxmlformats.org/drawingml/2006/chartDrawing">
    <cdr:from>
      <cdr:x>0.37382</cdr:x>
      <cdr:y>0.0452</cdr:y>
    </cdr:from>
    <cdr:to>
      <cdr:x>0.43067</cdr:x>
      <cdr:y>0.08758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755901" y="203201"/>
          <a:ext cx="419118" cy="190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vi-VN" sz="1000"/>
            <a:t>15,2%</a:t>
          </a:r>
        </a:p>
      </cdr:txBody>
    </cdr:sp>
  </cdr:relSizeAnchor>
  <cdr:relSizeAnchor xmlns:cdr="http://schemas.openxmlformats.org/drawingml/2006/chartDrawing">
    <cdr:from>
      <cdr:x>0.05082</cdr:x>
      <cdr:y>0.00494</cdr:y>
    </cdr:from>
    <cdr:to>
      <cdr:x>0.09173</cdr:x>
      <cdr:y>0.23093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74650" y="22224"/>
          <a:ext cx="301625" cy="101600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vi-VN" sz="10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20</xdr:row>
      <xdr:rowOff>57148</xdr:rowOff>
    </xdr:from>
    <xdr:to>
      <xdr:col>14</xdr:col>
      <xdr:colOff>542925</xdr:colOff>
      <xdr:row>54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0.00131</cdr:x>
      <cdr:y>0.93927</cdr:y>
    </cdr:from>
    <cdr:to>
      <cdr:x>0.4194</cdr:x>
      <cdr:y>0.98517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9525" y="4222750"/>
          <a:ext cx="3038475" cy="2063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vi-VN" sz="1000"/>
            <a:t>Diện</a:t>
          </a:r>
          <a:r>
            <a:rPr lang="vi-VN" sz="1000" baseline="0"/>
            <a:t> tích</a:t>
          </a:r>
          <a:r>
            <a:rPr lang="en-US" sz="1000" baseline="0"/>
            <a:t>    </a:t>
          </a:r>
          <a:r>
            <a:rPr lang="vi-VN" sz="1000" baseline="0"/>
            <a:t>      = Kim ngạch xuất khẩu 10 tỷ USD</a:t>
          </a:r>
          <a:r>
            <a:rPr lang="en-US" sz="1000" baseline="0"/>
            <a:t>.</a:t>
          </a:r>
          <a:endParaRPr lang="vi-VN" sz="1000"/>
        </a:p>
      </cdr:txBody>
    </cdr:sp>
  </cdr:relSizeAnchor>
  <cdr:relSizeAnchor xmlns:cdr="http://schemas.openxmlformats.org/drawingml/2006/chartDrawing">
    <cdr:from>
      <cdr:x>0.07125</cdr:x>
      <cdr:y>0.93159</cdr:y>
    </cdr:from>
    <cdr:to>
      <cdr:x>0.10301</cdr:x>
      <cdr:y>0.98034</cdr:y>
    </cdr:to>
    <cdr:sp macro="" textlink="">
      <cdr:nvSpPr>
        <cdr:cNvPr id="6" name="Oval 5"/>
        <cdr:cNvSpPr>
          <a:spLocks xmlns:a="http://schemas.openxmlformats.org/drawingml/2006/main"/>
        </cdr:cNvSpPr>
      </cdr:nvSpPr>
      <cdr:spPr>
        <a:xfrm xmlns:a="http://schemas.openxmlformats.org/drawingml/2006/main">
          <a:off x="533424" y="4543179"/>
          <a:ext cx="237744" cy="237744"/>
        </a:xfrm>
        <a:prstGeom xmlns:a="http://schemas.openxmlformats.org/drawingml/2006/main" prst="ellipse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vi-VN" sz="1100"/>
        </a:p>
      </cdr:txBody>
    </cdr:sp>
  </cdr:relSizeAnchor>
  <cdr:relSizeAnchor xmlns:cdr="http://schemas.openxmlformats.org/drawingml/2006/chartDrawing">
    <cdr:from>
      <cdr:x>0.5335</cdr:x>
      <cdr:y>0.08854</cdr:y>
    </cdr:from>
    <cdr:to>
      <cdr:x>0.58949</cdr:x>
      <cdr:y>0.1276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3994114" y="431802"/>
          <a:ext cx="419178" cy="190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vi-VN" sz="1000"/>
            <a:t>35,4%</a:t>
          </a:r>
        </a:p>
      </cdr:txBody>
    </cdr:sp>
  </cdr:relSizeAnchor>
  <cdr:relSizeAnchor xmlns:cdr="http://schemas.openxmlformats.org/drawingml/2006/chartDrawing">
    <cdr:from>
      <cdr:x>0.59263</cdr:x>
      <cdr:y>0.05368</cdr:y>
    </cdr:from>
    <cdr:to>
      <cdr:x>0.60579</cdr:x>
      <cdr:y>0.13775</cdr:y>
    </cdr:to>
    <cdr:sp macro="" textlink="">
      <cdr:nvSpPr>
        <cdr:cNvPr id="10" name="Right Arrow 9"/>
        <cdr:cNvSpPr/>
      </cdr:nvSpPr>
      <cdr:spPr>
        <a:xfrm xmlns:a="http://schemas.openxmlformats.org/drawingml/2006/main" rot="16200000">
          <a:off x="4281077" y="417550"/>
          <a:ext cx="410011" cy="98496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 w="9525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vi-VN" sz="1100"/>
        </a:p>
      </cdr:txBody>
    </cdr:sp>
  </cdr:relSizeAnchor>
  <cdr:relSizeAnchor xmlns:cdr="http://schemas.openxmlformats.org/drawingml/2006/chartDrawing">
    <cdr:from>
      <cdr:x>0.0424</cdr:x>
      <cdr:y>0.04883</cdr:y>
    </cdr:from>
    <cdr:to>
      <cdr:x>0.09839</cdr:x>
      <cdr:y>0.26367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317470" y="238127"/>
          <a:ext cx="419177" cy="104775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vi-VN" sz="10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tabSelected="1" workbookViewId="0">
      <selection activeCell="A22" sqref="A22"/>
    </sheetView>
  </sheetViews>
  <sheetFormatPr defaultColWidth="9" defaultRowHeight="13.2"/>
  <cols>
    <col min="1" max="1" width="137.44140625" style="18" customWidth="1"/>
    <col min="2" max="16384" width="9" style="14"/>
  </cols>
  <sheetData>
    <row r="1" spans="1:1" ht="17.399999999999999">
      <c r="A1" s="13" t="s">
        <v>80</v>
      </c>
    </row>
    <row r="2" spans="1:1" ht="17.399999999999999">
      <c r="A2" s="13" t="s">
        <v>81</v>
      </c>
    </row>
    <row r="3" spans="1:1" ht="17.399999999999999">
      <c r="A3" s="13"/>
    </row>
    <row r="6" spans="1:1">
      <c r="A6" s="15" t="s">
        <v>82</v>
      </c>
    </row>
    <row r="7" spans="1:1">
      <c r="A7" s="15" t="s">
        <v>86</v>
      </c>
    </row>
    <row r="11" spans="1:1">
      <c r="A11" s="16"/>
    </row>
    <row r="19" spans="1:1">
      <c r="A19" s="17"/>
    </row>
    <row r="24" spans="1:1">
      <c r="A24" s="17"/>
    </row>
    <row r="40" spans="1:1">
      <c r="A40" s="17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Normal="100" workbookViewId="0">
      <selection activeCell="C14" sqref="C14"/>
    </sheetView>
  </sheetViews>
  <sheetFormatPr defaultRowHeight="10.199999999999999"/>
  <cols>
    <col min="1" max="1" width="13" style="3" customWidth="1"/>
    <col min="2" max="4" width="13.44140625" style="3" customWidth="1"/>
    <col min="5" max="5" width="12" style="3" customWidth="1"/>
    <col min="6" max="256" width="9" style="3"/>
    <col min="257" max="257" width="24.6640625" style="3" bestFit="1" customWidth="1"/>
    <col min="258" max="258" width="9.44140625" style="3" bestFit="1" customWidth="1"/>
    <col min="259" max="259" width="11.6640625" style="3" customWidth="1"/>
    <col min="260" max="260" width="10.77734375" style="3" customWidth="1"/>
    <col min="261" max="261" width="12" style="3" customWidth="1"/>
    <col min="262" max="512" width="9" style="3"/>
    <col min="513" max="513" width="24.6640625" style="3" bestFit="1" customWidth="1"/>
    <col min="514" max="514" width="9.44140625" style="3" bestFit="1" customWidth="1"/>
    <col min="515" max="515" width="11.6640625" style="3" customWidth="1"/>
    <col min="516" max="516" width="10.77734375" style="3" customWidth="1"/>
    <col min="517" max="517" width="12" style="3" customWidth="1"/>
    <col min="518" max="768" width="9" style="3"/>
    <col min="769" max="769" width="24.6640625" style="3" bestFit="1" customWidth="1"/>
    <col min="770" max="770" width="9.44140625" style="3" bestFit="1" customWidth="1"/>
    <col min="771" max="771" width="11.6640625" style="3" customWidth="1"/>
    <col min="772" max="772" width="10.77734375" style="3" customWidth="1"/>
    <col min="773" max="773" width="12" style="3" customWidth="1"/>
    <col min="774" max="1024" width="9" style="3"/>
    <col min="1025" max="1025" width="24.6640625" style="3" bestFit="1" customWidth="1"/>
    <col min="1026" max="1026" width="9.44140625" style="3" bestFit="1" customWidth="1"/>
    <col min="1027" max="1027" width="11.6640625" style="3" customWidth="1"/>
    <col min="1028" max="1028" width="10.77734375" style="3" customWidth="1"/>
    <col min="1029" max="1029" width="12" style="3" customWidth="1"/>
    <col min="1030" max="1280" width="9" style="3"/>
    <col min="1281" max="1281" width="24.6640625" style="3" bestFit="1" customWidth="1"/>
    <col min="1282" max="1282" width="9.44140625" style="3" bestFit="1" customWidth="1"/>
    <col min="1283" max="1283" width="11.6640625" style="3" customWidth="1"/>
    <col min="1284" max="1284" width="10.77734375" style="3" customWidth="1"/>
    <col min="1285" max="1285" width="12" style="3" customWidth="1"/>
    <col min="1286" max="1536" width="9" style="3"/>
    <col min="1537" max="1537" width="24.6640625" style="3" bestFit="1" customWidth="1"/>
    <col min="1538" max="1538" width="9.44140625" style="3" bestFit="1" customWidth="1"/>
    <col min="1539" max="1539" width="11.6640625" style="3" customWidth="1"/>
    <col min="1540" max="1540" width="10.77734375" style="3" customWidth="1"/>
    <col min="1541" max="1541" width="12" style="3" customWidth="1"/>
    <col min="1542" max="1792" width="9" style="3"/>
    <col min="1793" max="1793" width="24.6640625" style="3" bestFit="1" customWidth="1"/>
    <col min="1794" max="1794" width="9.44140625" style="3" bestFit="1" customWidth="1"/>
    <col min="1795" max="1795" width="11.6640625" style="3" customWidth="1"/>
    <col min="1796" max="1796" width="10.77734375" style="3" customWidth="1"/>
    <col min="1797" max="1797" width="12" style="3" customWidth="1"/>
    <col min="1798" max="2048" width="9" style="3"/>
    <col min="2049" max="2049" width="24.6640625" style="3" bestFit="1" customWidth="1"/>
    <col min="2050" max="2050" width="9.44140625" style="3" bestFit="1" customWidth="1"/>
    <col min="2051" max="2051" width="11.6640625" style="3" customWidth="1"/>
    <col min="2052" max="2052" width="10.77734375" style="3" customWidth="1"/>
    <col min="2053" max="2053" width="12" style="3" customWidth="1"/>
    <col min="2054" max="2304" width="9" style="3"/>
    <col min="2305" max="2305" width="24.6640625" style="3" bestFit="1" customWidth="1"/>
    <col min="2306" max="2306" width="9.44140625" style="3" bestFit="1" customWidth="1"/>
    <col min="2307" max="2307" width="11.6640625" style="3" customWidth="1"/>
    <col min="2308" max="2308" width="10.77734375" style="3" customWidth="1"/>
    <col min="2309" max="2309" width="12" style="3" customWidth="1"/>
    <col min="2310" max="2560" width="9" style="3"/>
    <col min="2561" max="2561" width="24.6640625" style="3" bestFit="1" customWidth="1"/>
    <col min="2562" max="2562" width="9.44140625" style="3" bestFit="1" customWidth="1"/>
    <col min="2563" max="2563" width="11.6640625" style="3" customWidth="1"/>
    <col min="2564" max="2564" width="10.77734375" style="3" customWidth="1"/>
    <col min="2565" max="2565" width="12" style="3" customWidth="1"/>
    <col min="2566" max="2816" width="9" style="3"/>
    <col min="2817" max="2817" width="24.6640625" style="3" bestFit="1" customWidth="1"/>
    <col min="2818" max="2818" width="9.44140625" style="3" bestFit="1" customWidth="1"/>
    <col min="2819" max="2819" width="11.6640625" style="3" customWidth="1"/>
    <col min="2820" max="2820" width="10.77734375" style="3" customWidth="1"/>
    <col min="2821" max="2821" width="12" style="3" customWidth="1"/>
    <col min="2822" max="3072" width="9" style="3"/>
    <col min="3073" max="3073" width="24.6640625" style="3" bestFit="1" customWidth="1"/>
    <col min="3074" max="3074" width="9.44140625" style="3" bestFit="1" customWidth="1"/>
    <col min="3075" max="3075" width="11.6640625" style="3" customWidth="1"/>
    <col min="3076" max="3076" width="10.77734375" style="3" customWidth="1"/>
    <col min="3077" max="3077" width="12" style="3" customWidth="1"/>
    <col min="3078" max="3328" width="9" style="3"/>
    <col min="3329" max="3329" width="24.6640625" style="3" bestFit="1" customWidth="1"/>
    <col min="3330" max="3330" width="9.44140625" style="3" bestFit="1" customWidth="1"/>
    <col min="3331" max="3331" width="11.6640625" style="3" customWidth="1"/>
    <col min="3332" max="3332" width="10.77734375" style="3" customWidth="1"/>
    <col min="3333" max="3333" width="12" style="3" customWidth="1"/>
    <col min="3334" max="3584" width="9" style="3"/>
    <col min="3585" max="3585" width="24.6640625" style="3" bestFit="1" customWidth="1"/>
    <col min="3586" max="3586" width="9.44140625" style="3" bestFit="1" customWidth="1"/>
    <col min="3587" max="3587" width="11.6640625" style="3" customWidth="1"/>
    <col min="3588" max="3588" width="10.77734375" style="3" customWidth="1"/>
    <col min="3589" max="3589" width="12" style="3" customWidth="1"/>
    <col min="3590" max="3840" width="9" style="3"/>
    <col min="3841" max="3841" width="24.6640625" style="3" bestFit="1" customWidth="1"/>
    <col min="3842" max="3842" width="9.44140625" style="3" bestFit="1" customWidth="1"/>
    <col min="3843" max="3843" width="11.6640625" style="3" customWidth="1"/>
    <col min="3844" max="3844" width="10.77734375" style="3" customWidth="1"/>
    <col min="3845" max="3845" width="12" style="3" customWidth="1"/>
    <col min="3846" max="4096" width="9" style="3"/>
    <col min="4097" max="4097" width="24.6640625" style="3" bestFit="1" customWidth="1"/>
    <col min="4098" max="4098" width="9.44140625" style="3" bestFit="1" customWidth="1"/>
    <col min="4099" max="4099" width="11.6640625" style="3" customWidth="1"/>
    <col min="4100" max="4100" width="10.77734375" style="3" customWidth="1"/>
    <col min="4101" max="4101" width="12" style="3" customWidth="1"/>
    <col min="4102" max="4352" width="9" style="3"/>
    <col min="4353" max="4353" width="24.6640625" style="3" bestFit="1" customWidth="1"/>
    <col min="4354" max="4354" width="9.44140625" style="3" bestFit="1" customWidth="1"/>
    <col min="4355" max="4355" width="11.6640625" style="3" customWidth="1"/>
    <col min="4356" max="4356" width="10.77734375" style="3" customWidth="1"/>
    <col min="4357" max="4357" width="12" style="3" customWidth="1"/>
    <col min="4358" max="4608" width="9" style="3"/>
    <col min="4609" max="4609" width="24.6640625" style="3" bestFit="1" customWidth="1"/>
    <col min="4610" max="4610" width="9.44140625" style="3" bestFit="1" customWidth="1"/>
    <col min="4611" max="4611" width="11.6640625" style="3" customWidth="1"/>
    <col min="4612" max="4612" width="10.77734375" style="3" customWidth="1"/>
    <col min="4613" max="4613" width="12" style="3" customWidth="1"/>
    <col min="4614" max="4864" width="9" style="3"/>
    <col min="4865" max="4865" width="24.6640625" style="3" bestFit="1" customWidth="1"/>
    <col min="4866" max="4866" width="9.44140625" style="3" bestFit="1" customWidth="1"/>
    <col min="4867" max="4867" width="11.6640625" style="3" customWidth="1"/>
    <col min="4868" max="4868" width="10.77734375" style="3" customWidth="1"/>
    <col min="4869" max="4869" width="12" style="3" customWidth="1"/>
    <col min="4870" max="5120" width="9" style="3"/>
    <col min="5121" max="5121" width="24.6640625" style="3" bestFit="1" customWidth="1"/>
    <col min="5122" max="5122" width="9.44140625" style="3" bestFit="1" customWidth="1"/>
    <col min="5123" max="5123" width="11.6640625" style="3" customWidth="1"/>
    <col min="5124" max="5124" width="10.77734375" style="3" customWidth="1"/>
    <col min="5125" max="5125" width="12" style="3" customWidth="1"/>
    <col min="5126" max="5376" width="9" style="3"/>
    <col min="5377" max="5377" width="24.6640625" style="3" bestFit="1" customWidth="1"/>
    <col min="5378" max="5378" width="9.44140625" style="3" bestFit="1" customWidth="1"/>
    <col min="5379" max="5379" width="11.6640625" style="3" customWidth="1"/>
    <col min="5380" max="5380" width="10.77734375" style="3" customWidth="1"/>
    <col min="5381" max="5381" width="12" style="3" customWidth="1"/>
    <col min="5382" max="5632" width="9" style="3"/>
    <col min="5633" max="5633" width="24.6640625" style="3" bestFit="1" customWidth="1"/>
    <col min="5634" max="5634" width="9.44140625" style="3" bestFit="1" customWidth="1"/>
    <col min="5635" max="5635" width="11.6640625" style="3" customWidth="1"/>
    <col min="5636" max="5636" width="10.77734375" style="3" customWidth="1"/>
    <col min="5637" max="5637" width="12" style="3" customWidth="1"/>
    <col min="5638" max="5888" width="9" style="3"/>
    <col min="5889" max="5889" width="24.6640625" style="3" bestFit="1" customWidth="1"/>
    <col min="5890" max="5890" width="9.44140625" style="3" bestFit="1" customWidth="1"/>
    <col min="5891" max="5891" width="11.6640625" style="3" customWidth="1"/>
    <col min="5892" max="5892" width="10.77734375" style="3" customWidth="1"/>
    <col min="5893" max="5893" width="12" style="3" customWidth="1"/>
    <col min="5894" max="6144" width="9" style="3"/>
    <col min="6145" max="6145" width="24.6640625" style="3" bestFit="1" customWidth="1"/>
    <col min="6146" max="6146" width="9.44140625" style="3" bestFit="1" customWidth="1"/>
    <col min="6147" max="6147" width="11.6640625" style="3" customWidth="1"/>
    <col min="6148" max="6148" width="10.77734375" style="3" customWidth="1"/>
    <col min="6149" max="6149" width="12" style="3" customWidth="1"/>
    <col min="6150" max="6400" width="9" style="3"/>
    <col min="6401" max="6401" width="24.6640625" style="3" bestFit="1" customWidth="1"/>
    <col min="6402" max="6402" width="9.44140625" style="3" bestFit="1" customWidth="1"/>
    <col min="6403" max="6403" width="11.6640625" style="3" customWidth="1"/>
    <col min="6404" max="6404" width="10.77734375" style="3" customWidth="1"/>
    <col min="6405" max="6405" width="12" style="3" customWidth="1"/>
    <col min="6406" max="6656" width="9" style="3"/>
    <col min="6657" max="6657" width="24.6640625" style="3" bestFit="1" customWidth="1"/>
    <col min="6658" max="6658" width="9.44140625" style="3" bestFit="1" customWidth="1"/>
    <col min="6659" max="6659" width="11.6640625" style="3" customWidth="1"/>
    <col min="6660" max="6660" width="10.77734375" style="3" customWidth="1"/>
    <col min="6661" max="6661" width="12" style="3" customWidth="1"/>
    <col min="6662" max="6912" width="9" style="3"/>
    <col min="6913" max="6913" width="24.6640625" style="3" bestFit="1" customWidth="1"/>
    <col min="6914" max="6914" width="9.44140625" style="3" bestFit="1" customWidth="1"/>
    <col min="6915" max="6915" width="11.6640625" style="3" customWidth="1"/>
    <col min="6916" max="6916" width="10.77734375" style="3" customWidth="1"/>
    <col min="6917" max="6917" width="12" style="3" customWidth="1"/>
    <col min="6918" max="7168" width="9" style="3"/>
    <col min="7169" max="7169" width="24.6640625" style="3" bestFit="1" customWidth="1"/>
    <col min="7170" max="7170" width="9.44140625" style="3" bestFit="1" customWidth="1"/>
    <col min="7171" max="7171" width="11.6640625" style="3" customWidth="1"/>
    <col min="7172" max="7172" width="10.77734375" style="3" customWidth="1"/>
    <col min="7173" max="7173" width="12" style="3" customWidth="1"/>
    <col min="7174" max="7424" width="9" style="3"/>
    <col min="7425" max="7425" width="24.6640625" style="3" bestFit="1" customWidth="1"/>
    <col min="7426" max="7426" width="9.44140625" style="3" bestFit="1" customWidth="1"/>
    <col min="7427" max="7427" width="11.6640625" style="3" customWidth="1"/>
    <col min="7428" max="7428" width="10.77734375" style="3" customWidth="1"/>
    <col min="7429" max="7429" width="12" style="3" customWidth="1"/>
    <col min="7430" max="7680" width="9" style="3"/>
    <col min="7681" max="7681" width="24.6640625" style="3" bestFit="1" customWidth="1"/>
    <col min="7682" max="7682" width="9.44140625" style="3" bestFit="1" customWidth="1"/>
    <col min="7683" max="7683" width="11.6640625" style="3" customWidth="1"/>
    <col min="7684" max="7684" width="10.77734375" style="3" customWidth="1"/>
    <col min="7685" max="7685" width="12" style="3" customWidth="1"/>
    <col min="7686" max="7936" width="9" style="3"/>
    <col min="7937" max="7937" width="24.6640625" style="3" bestFit="1" customWidth="1"/>
    <col min="7938" max="7938" width="9.44140625" style="3" bestFit="1" customWidth="1"/>
    <col min="7939" max="7939" width="11.6640625" style="3" customWidth="1"/>
    <col min="7940" max="7940" width="10.77734375" style="3" customWidth="1"/>
    <col min="7941" max="7941" width="12" style="3" customWidth="1"/>
    <col min="7942" max="8192" width="9" style="3"/>
    <col min="8193" max="8193" width="24.6640625" style="3" bestFit="1" customWidth="1"/>
    <col min="8194" max="8194" width="9.44140625" style="3" bestFit="1" customWidth="1"/>
    <col min="8195" max="8195" width="11.6640625" style="3" customWidth="1"/>
    <col min="8196" max="8196" width="10.77734375" style="3" customWidth="1"/>
    <col min="8197" max="8197" width="12" style="3" customWidth="1"/>
    <col min="8198" max="8448" width="9" style="3"/>
    <col min="8449" max="8449" width="24.6640625" style="3" bestFit="1" customWidth="1"/>
    <col min="8450" max="8450" width="9.44140625" style="3" bestFit="1" customWidth="1"/>
    <col min="8451" max="8451" width="11.6640625" style="3" customWidth="1"/>
    <col min="8452" max="8452" width="10.77734375" style="3" customWidth="1"/>
    <col min="8453" max="8453" width="12" style="3" customWidth="1"/>
    <col min="8454" max="8704" width="9" style="3"/>
    <col min="8705" max="8705" width="24.6640625" style="3" bestFit="1" customWidth="1"/>
    <col min="8706" max="8706" width="9.44140625" style="3" bestFit="1" customWidth="1"/>
    <col min="8707" max="8707" width="11.6640625" style="3" customWidth="1"/>
    <col min="8708" max="8708" width="10.77734375" style="3" customWidth="1"/>
    <col min="8709" max="8709" width="12" style="3" customWidth="1"/>
    <col min="8710" max="8960" width="9" style="3"/>
    <col min="8961" max="8961" width="24.6640625" style="3" bestFit="1" customWidth="1"/>
    <col min="8962" max="8962" width="9.44140625" style="3" bestFit="1" customWidth="1"/>
    <col min="8963" max="8963" width="11.6640625" style="3" customWidth="1"/>
    <col min="8964" max="8964" width="10.77734375" style="3" customWidth="1"/>
    <col min="8965" max="8965" width="12" style="3" customWidth="1"/>
    <col min="8966" max="9216" width="9" style="3"/>
    <col min="9217" max="9217" width="24.6640625" style="3" bestFit="1" customWidth="1"/>
    <col min="9218" max="9218" width="9.44140625" style="3" bestFit="1" customWidth="1"/>
    <col min="9219" max="9219" width="11.6640625" style="3" customWidth="1"/>
    <col min="9220" max="9220" width="10.77734375" style="3" customWidth="1"/>
    <col min="9221" max="9221" width="12" style="3" customWidth="1"/>
    <col min="9222" max="9472" width="9" style="3"/>
    <col min="9473" max="9473" width="24.6640625" style="3" bestFit="1" customWidth="1"/>
    <col min="9474" max="9474" width="9.44140625" style="3" bestFit="1" customWidth="1"/>
    <col min="9475" max="9475" width="11.6640625" style="3" customWidth="1"/>
    <col min="9476" max="9476" width="10.77734375" style="3" customWidth="1"/>
    <col min="9477" max="9477" width="12" style="3" customWidth="1"/>
    <col min="9478" max="9728" width="9" style="3"/>
    <col min="9729" max="9729" width="24.6640625" style="3" bestFit="1" customWidth="1"/>
    <col min="9730" max="9730" width="9.44140625" style="3" bestFit="1" customWidth="1"/>
    <col min="9731" max="9731" width="11.6640625" style="3" customWidth="1"/>
    <col min="9732" max="9732" width="10.77734375" style="3" customWidth="1"/>
    <col min="9733" max="9733" width="12" style="3" customWidth="1"/>
    <col min="9734" max="9984" width="9" style="3"/>
    <col min="9985" max="9985" width="24.6640625" style="3" bestFit="1" customWidth="1"/>
    <col min="9986" max="9986" width="9.44140625" style="3" bestFit="1" customWidth="1"/>
    <col min="9987" max="9987" width="11.6640625" style="3" customWidth="1"/>
    <col min="9988" max="9988" width="10.77734375" style="3" customWidth="1"/>
    <col min="9989" max="9989" width="12" style="3" customWidth="1"/>
    <col min="9990" max="10240" width="9" style="3"/>
    <col min="10241" max="10241" width="24.6640625" style="3" bestFit="1" customWidth="1"/>
    <col min="10242" max="10242" width="9.44140625" style="3" bestFit="1" customWidth="1"/>
    <col min="10243" max="10243" width="11.6640625" style="3" customWidth="1"/>
    <col min="10244" max="10244" width="10.77734375" style="3" customWidth="1"/>
    <col min="10245" max="10245" width="12" style="3" customWidth="1"/>
    <col min="10246" max="10496" width="9" style="3"/>
    <col min="10497" max="10497" width="24.6640625" style="3" bestFit="1" customWidth="1"/>
    <col min="10498" max="10498" width="9.44140625" style="3" bestFit="1" customWidth="1"/>
    <col min="10499" max="10499" width="11.6640625" style="3" customWidth="1"/>
    <col min="10500" max="10500" width="10.77734375" style="3" customWidth="1"/>
    <col min="10501" max="10501" width="12" style="3" customWidth="1"/>
    <col min="10502" max="10752" width="9" style="3"/>
    <col min="10753" max="10753" width="24.6640625" style="3" bestFit="1" customWidth="1"/>
    <col min="10754" max="10754" width="9.44140625" style="3" bestFit="1" customWidth="1"/>
    <col min="10755" max="10755" width="11.6640625" style="3" customWidth="1"/>
    <col min="10756" max="10756" width="10.77734375" style="3" customWidth="1"/>
    <col min="10757" max="10757" width="12" style="3" customWidth="1"/>
    <col min="10758" max="11008" width="9" style="3"/>
    <col min="11009" max="11009" width="24.6640625" style="3" bestFit="1" customWidth="1"/>
    <col min="11010" max="11010" width="9.44140625" style="3" bestFit="1" customWidth="1"/>
    <col min="11011" max="11011" width="11.6640625" style="3" customWidth="1"/>
    <col min="11012" max="11012" width="10.77734375" style="3" customWidth="1"/>
    <col min="11013" max="11013" width="12" style="3" customWidth="1"/>
    <col min="11014" max="11264" width="9" style="3"/>
    <col min="11265" max="11265" width="24.6640625" style="3" bestFit="1" customWidth="1"/>
    <col min="11266" max="11266" width="9.44140625" style="3" bestFit="1" customWidth="1"/>
    <col min="11267" max="11267" width="11.6640625" style="3" customWidth="1"/>
    <col min="11268" max="11268" width="10.77734375" style="3" customWidth="1"/>
    <col min="11269" max="11269" width="12" style="3" customWidth="1"/>
    <col min="11270" max="11520" width="9" style="3"/>
    <col min="11521" max="11521" width="24.6640625" style="3" bestFit="1" customWidth="1"/>
    <col min="11522" max="11522" width="9.44140625" style="3" bestFit="1" customWidth="1"/>
    <col min="11523" max="11523" width="11.6640625" style="3" customWidth="1"/>
    <col min="11524" max="11524" width="10.77734375" style="3" customWidth="1"/>
    <col min="11525" max="11525" width="12" style="3" customWidth="1"/>
    <col min="11526" max="11776" width="9" style="3"/>
    <col min="11777" max="11777" width="24.6640625" style="3" bestFit="1" customWidth="1"/>
    <col min="11778" max="11778" width="9.44140625" style="3" bestFit="1" customWidth="1"/>
    <col min="11779" max="11779" width="11.6640625" style="3" customWidth="1"/>
    <col min="11780" max="11780" width="10.77734375" style="3" customWidth="1"/>
    <col min="11781" max="11781" width="12" style="3" customWidth="1"/>
    <col min="11782" max="12032" width="9" style="3"/>
    <col min="12033" max="12033" width="24.6640625" style="3" bestFit="1" customWidth="1"/>
    <col min="12034" max="12034" width="9.44140625" style="3" bestFit="1" customWidth="1"/>
    <col min="12035" max="12035" width="11.6640625" style="3" customWidth="1"/>
    <col min="12036" max="12036" width="10.77734375" style="3" customWidth="1"/>
    <col min="12037" max="12037" width="12" style="3" customWidth="1"/>
    <col min="12038" max="12288" width="9" style="3"/>
    <col min="12289" max="12289" width="24.6640625" style="3" bestFit="1" customWidth="1"/>
    <col min="12290" max="12290" width="9.44140625" style="3" bestFit="1" customWidth="1"/>
    <col min="12291" max="12291" width="11.6640625" style="3" customWidth="1"/>
    <col min="12292" max="12292" width="10.77734375" style="3" customWidth="1"/>
    <col min="12293" max="12293" width="12" style="3" customWidth="1"/>
    <col min="12294" max="12544" width="9" style="3"/>
    <col min="12545" max="12545" width="24.6640625" style="3" bestFit="1" customWidth="1"/>
    <col min="12546" max="12546" width="9.44140625" style="3" bestFit="1" customWidth="1"/>
    <col min="12547" max="12547" width="11.6640625" style="3" customWidth="1"/>
    <col min="12548" max="12548" width="10.77734375" style="3" customWidth="1"/>
    <col min="12549" max="12549" width="12" style="3" customWidth="1"/>
    <col min="12550" max="12800" width="9" style="3"/>
    <col min="12801" max="12801" width="24.6640625" style="3" bestFit="1" customWidth="1"/>
    <col min="12802" max="12802" width="9.44140625" style="3" bestFit="1" customWidth="1"/>
    <col min="12803" max="12803" width="11.6640625" style="3" customWidth="1"/>
    <col min="12804" max="12804" width="10.77734375" style="3" customWidth="1"/>
    <col min="12805" max="12805" width="12" style="3" customWidth="1"/>
    <col min="12806" max="13056" width="9" style="3"/>
    <col min="13057" max="13057" width="24.6640625" style="3" bestFit="1" customWidth="1"/>
    <col min="13058" max="13058" width="9.44140625" style="3" bestFit="1" customWidth="1"/>
    <col min="13059" max="13059" width="11.6640625" style="3" customWidth="1"/>
    <col min="13060" max="13060" width="10.77734375" style="3" customWidth="1"/>
    <col min="13061" max="13061" width="12" style="3" customWidth="1"/>
    <col min="13062" max="13312" width="9" style="3"/>
    <col min="13313" max="13313" width="24.6640625" style="3" bestFit="1" customWidth="1"/>
    <col min="13314" max="13314" width="9.44140625" style="3" bestFit="1" customWidth="1"/>
    <col min="13315" max="13315" width="11.6640625" style="3" customWidth="1"/>
    <col min="13316" max="13316" width="10.77734375" style="3" customWidth="1"/>
    <col min="13317" max="13317" width="12" style="3" customWidth="1"/>
    <col min="13318" max="13568" width="9" style="3"/>
    <col min="13569" max="13569" width="24.6640625" style="3" bestFit="1" customWidth="1"/>
    <col min="13570" max="13570" width="9.44140625" style="3" bestFit="1" customWidth="1"/>
    <col min="13571" max="13571" width="11.6640625" style="3" customWidth="1"/>
    <col min="13572" max="13572" width="10.77734375" style="3" customWidth="1"/>
    <col min="13573" max="13573" width="12" style="3" customWidth="1"/>
    <col min="13574" max="13824" width="9" style="3"/>
    <col min="13825" max="13825" width="24.6640625" style="3" bestFit="1" customWidth="1"/>
    <col min="13826" max="13826" width="9.44140625" style="3" bestFit="1" customWidth="1"/>
    <col min="13827" max="13827" width="11.6640625" style="3" customWidth="1"/>
    <col min="13828" max="13828" width="10.77734375" style="3" customWidth="1"/>
    <col min="13829" max="13829" width="12" style="3" customWidth="1"/>
    <col min="13830" max="14080" width="9" style="3"/>
    <col min="14081" max="14081" width="24.6640625" style="3" bestFit="1" customWidth="1"/>
    <col min="14082" max="14082" width="9.44140625" style="3" bestFit="1" customWidth="1"/>
    <col min="14083" max="14083" width="11.6640625" style="3" customWidth="1"/>
    <col min="14084" max="14084" width="10.77734375" style="3" customWidth="1"/>
    <col min="14085" max="14085" width="12" style="3" customWidth="1"/>
    <col min="14086" max="14336" width="9" style="3"/>
    <col min="14337" max="14337" width="24.6640625" style="3" bestFit="1" customWidth="1"/>
    <col min="14338" max="14338" width="9.44140625" style="3" bestFit="1" customWidth="1"/>
    <col min="14339" max="14339" width="11.6640625" style="3" customWidth="1"/>
    <col min="14340" max="14340" width="10.77734375" style="3" customWidth="1"/>
    <col min="14341" max="14341" width="12" style="3" customWidth="1"/>
    <col min="14342" max="14592" width="9" style="3"/>
    <col min="14593" max="14593" width="24.6640625" style="3" bestFit="1" customWidth="1"/>
    <col min="14594" max="14594" width="9.44140625" style="3" bestFit="1" customWidth="1"/>
    <col min="14595" max="14595" width="11.6640625" style="3" customWidth="1"/>
    <col min="14596" max="14596" width="10.77734375" style="3" customWidth="1"/>
    <col min="14597" max="14597" width="12" style="3" customWidth="1"/>
    <col min="14598" max="14848" width="9" style="3"/>
    <col min="14849" max="14849" width="24.6640625" style="3" bestFit="1" customWidth="1"/>
    <col min="14850" max="14850" width="9.44140625" style="3" bestFit="1" customWidth="1"/>
    <col min="14851" max="14851" width="11.6640625" style="3" customWidth="1"/>
    <col min="14852" max="14852" width="10.77734375" style="3" customWidth="1"/>
    <col min="14853" max="14853" width="12" style="3" customWidth="1"/>
    <col min="14854" max="15104" width="9" style="3"/>
    <col min="15105" max="15105" width="24.6640625" style="3" bestFit="1" customWidth="1"/>
    <col min="15106" max="15106" width="9.44140625" style="3" bestFit="1" customWidth="1"/>
    <col min="15107" max="15107" width="11.6640625" style="3" customWidth="1"/>
    <col min="15108" max="15108" width="10.77734375" style="3" customWidth="1"/>
    <col min="15109" max="15109" width="12" style="3" customWidth="1"/>
    <col min="15110" max="15360" width="9" style="3"/>
    <col min="15361" max="15361" width="24.6640625" style="3" bestFit="1" customWidth="1"/>
    <col min="15362" max="15362" width="9.44140625" style="3" bestFit="1" customWidth="1"/>
    <col min="15363" max="15363" width="11.6640625" style="3" customWidth="1"/>
    <col min="15364" max="15364" width="10.77734375" style="3" customWidth="1"/>
    <col min="15365" max="15365" width="12" style="3" customWidth="1"/>
    <col min="15366" max="15616" width="9" style="3"/>
    <col min="15617" max="15617" width="24.6640625" style="3" bestFit="1" customWidth="1"/>
    <col min="15618" max="15618" width="9.44140625" style="3" bestFit="1" customWidth="1"/>
    <col min="15619" max="15619" width="11.6640625" style="3" customWidth="1"/>
    <col min="15620" max="15620" width="10.77734375" style="3" customWidth="1"/>
    <col min="15621" max="15621" width="12" style="3" customWidth="1"/>
    <col min="15622" max="15872" width="9" style="3"/>
    <col min="15873" max="15873" width="24.6640625" style="3" bestFit="1" customWidth="1"/>
    <col min="15874" max="15874" width="9.44140625" style="3" bestFit="1" customWidth="1"/>
    <col min="15875" max="15875" width="11.6640625" style="3" customWidth="1"/>
    <col min="15876" max="15876" width="10.77734375" style="3" customWidth="1"/>
    <col min="15877" max="15877" width="12" style="3" customWidth="1"/>
    <col min="15878" max="16128" width="9" style="3"/>
    <col min="16129" max="16129" width="24.6640625" style="3" bestFit="1" customWidth="1"/>
    <col min="16130" max="16130" width="9.44140625" style="3" bestFit="1" customWidth="1"/>
    <col min="16131" max="16131" width="11.6640625" style="3" customWidth="1"/>
    <col min="16132" max="16132" width="10.77734375" style="3" customWidth="1"/>
    <col min="16133" max="16133" width="12" style="3" customWidth="1"/>
    <col min="16134" max="16384" width="9" style="3"/>
  </cols>
  <sheetData>
    <row r="1" spans="1:4" ht="15.6">
      <c r="A1" s="19" t="s">
        <v>87</v>
      </c>
    </row>
    <row r="3" spans="1:4" ht="39.6">
      <c r="A3" s="30"/>
      <c r="B3" s="31" t="s">
        <v>78</v>
      </c>
      <c r="C3" s="31" t="s">
        <v>88</v>
      </c>
      <c r="D3" s="32" t="s">
        <v>77</v>
      </c>
    </row>
    <row r="4" spans="1:4" ht="13.2">
      <c r="A4" s="20" t="s">
        <v>32</v>
      </c>
      <c r="B4" s="21">
        <f>Data!C48</f>
        <v>6592.2999999999993</v>
      </c>
      <c r="C4" s="22">
        <f>Data!D48</f>
        <v>3.2538181881431594E-3</v>
      </c>
      <c r="D4" s="23">
        <f>Data!E48</f>
        <v>5.2903586157417908E-2</v>
      </c>
    </row>
    <row r="5" spans="1:4" ht="13.2">
      <c r="A5" s="20" t="s">
        <v>6</v>
      </c>
      <c r="B5" s="21">
        <f>Data!C49</f>
        <v>2926.3</v>
      </c>
      <c r="C5" s="22">
        <v>-1.7999999999999999E-2</v>
      </c>
      <c r="D5" s="23">
        <f>Data!E49</f>
        <v>0.11386514239465831</v>
      </c>
    </row>
    <row r="6" spans="1:4" ht="13.2">
      <c r="A6" s="20" t="s">
        <v>27</v>
      </c>
      <c r="B6" s="21">
        <f>Data!C50</f>
        <v>2024.3</v>
      </c>
      <c r="C6" s="22">
        <f>Data!D50</f>
        <v>6.4494199298700261E-3</v>
      </c>
      <c r="D6" s="23">
        <f>Data!E50</f>
        <v>2.1474908103348591E-2</v>
      </c>
    </row>
    <row r="7" spans="1:4" ht="13.2">
      <c r="A7" s="20" t="s">
        <v>9</v>
      </c>
      <c r="B7" s="21">
        <f>Data!C51</f>
        <v>2883.2</v>
      </c>
      <c r="C7" s="22">
        <f>Data!D51</f>
        <v>1.142536745849386E-2</v>
      </c>
      <c r="D7" s="23">
        <f>Data!E51</f>
        <v>8.0721882987986354E-2</v>
      </c>
    </row>
    <row r="8" spans="1:4" ht="13.2">
      <c r="A8" s="20" t="s">
        <v>10</v>
      </c>
      <c r="B8" s="21">
        <f>Data!C54</f>
        <v>2378.6999999999998</v>
      </c>
      <c r="C8" s="22">
        <f>Data!D54</f>
        <v>-7.6949799298285659E-4</v>
      </c>
      <c r="D8" s="23">
        <f>Data!E54</f>
        <v>9.280196629213483E-2</v>
      </c>
    </row>
    <row r="9" spans="1:4" ht="13.2">
      <c r="A9" s="20" t="s">
        <v>12</v>
      </c>
      <c r="B9" s="21">
        <f>Data!C57</f>
        <v>7236.3630000000003</v>
      </c>
      <c r="C9" s="22">
        <f>Data!D57</f>
        <v>-9.5515764728043937E-3</v>
      </c>
      <c r="D9" s="23">
        <f>Data!E57</f>
        <v>4.5819842453753631E-3</v>
      </c>
    </row>
    <row r="10" spans="1:4" ht="13.2">
      <c r="A10" s="20" t="s">
        <v>20</v>
      </c>
      <c r="B10" s="21">
        <f>Data!C59</f>
        <v>2071</v>
      </c>
      <c r="C10" s="22">
        <f>Data!D59</f>
        <v>1.597053097205256E-2</v>
      </c>
      <c r="D10" s="23">
        <f>Data!E59</f>
        <v>3.5296844588214839E-2</v>
      </c>
    </row>
    <row r="11" spans="1:4" ht="13.2">
      <c r="A11" s="20" t="s">
        <v>34</v>
      </c>
      <c r="B11" s="21">
        <f>Data!C64</f>
        <v>2308</v>
      </c>
      <c r="C11" s="22">
        <f>Data!D64</f>
        <v>1.9891357787582855E-2</v>
      </c>
      <c r="D11" s="23">
        <f>Data!E64</f>
        <v>4.595302756385241E-2</v>
      </c>
    </row>
    <row r="12" spans="1:4" ht="13.2">
      <c r="A12" s="20" t="s">
        <v>23</v>
      </c>
      <c r="B12" s="21">
        <f>Data!C65</f>
        <v>3500.8</v>
      </c>
      <c r="C12" s="22">
        <f>Data!D65</f>
        <v>9.7949115460662216E-3</v>
      </c>
      <c r="D12" s="23">
        <f>Data!E65</f>
        <v>9.9563612866822287E-3</v>
      </c>
    </row>
    <row r="13" spans="1:4" ht="13.2">
      <c r="A13" s="20" t="s">
        <v>35</v>
      </c>
      <c r="B13" s="21">
        <f>Data!C66</f>
        <v>23069</v>
      </c>
      <c r="C13" s="22">
        <f>Data!D66</f>
        <v>3.8391485675342153E-2</v>
      </c>
      <c r="D13" s="23">
        <f>Data!E66</f>
        <v>3.9895854680789065E-2</v>
      </c>
    </row>
    <row r="14" spans="1:4" ht="13.2">
      <c r="A14" s="20" t="s">
        <v>36</v>
      </c>
      <c r="B14" s="21">
        <f>Data!C67</f>
        <v>2547.5</v>
      </c>
      <c r="C14" s="22">
        <f>Data!D67</f>
        <v>1.0561486601380305E-2</v>
      </c>
      <c r="D14" s="23">
        <f>Data!E67</f>
        <v>2.1219423414748726E-2</v>
      </c>
    </row>
    <row r="15" spans="1:4" ht="13.2">
      <c r="A15" s="20" t="s">
        <v>14</v>
      </c>
      <c r="B15" s="21">
        <f>Data!C69</f>
        <v>4032.2</v>
      </c>
      <c r="C15" s="22">
        <f>Data!D69</f>
        <v>3.4250913607622793E-3</v>
      </c>
      <c r="D15" s="23">
        <f>Data!E69</f>
        <v>2.429931999026147E-2</v>
      </c>
    </row>
    <row r="16" spans="1:4" ht="13.2">
      <c r="A16" s="20" t="s">
        <v>15</v>
      </c>
      <c r="B16" s="21">
        <f>Data!C70</f>
        <v>1687.3</v>
      </c>
      <c r="C16" s="22">
        <f>Data!D70</f>
        <v>1.1736215079799481E-2</v>
      </c>
      <c r="D16" s="23">
        <f>Data!E70</f>
        <v>2.7775674349848716E-2</v>
      </c>
    </row>
    <row r="17" spans="1:5" ht="13.2">
      <c r="A17" s="24" t="s">
        <v>18</v>
      </c>
      <c r="B17" s="21">
        <f>Data!C71</f>
        <v>17148.400000000001</v>
      </c>
      <c r="C17" s="22">
        <f>Data!D71</f>
        <v>1.3411938859081755E-2</v>
      </c>
      <c r="D17" s="23">
        <f>Data!E71</f>
        <v>3.65643685682552E-2</v>
      </c>
    </row>
    <row r="18" spans="1:5" ht="13.2">
      <c r="A18" s="20" t="s">
        <v>16</v>
      </c>
      <c r="B18" s="21">
        <f>Data!C72</f>
        <v>8721.9</v>
      </c>
      <c r="C18" s="22">
        <f>Data!D72</f>
        <v>2.1778793675604126E-2</v>
      </c>
      <c r="D18" s="23">
        <f>Data!E72</f>
        <v>6.8965762637081096E-2</v>
      </c>
    </row>
    <row r="19" spans="1:5" ht="13.2">
      <c r="A19" s="25" t="s">
        <v>25</v>
      </c>
      <c r="B19" s="21">
        <f>Data!C73</f>
        <v>1511.6</v>
      </c>
      <c r="C19" s="22">
        <v>4.8000000000000001E-2</v>
      </c>
      <c r="D19" s="23">
        <v>0.126</v>
      </c>
    </row>
    <row r="20" spans="1:5" ht="13.2">
      <c r="A20" s="25" t="s">
        <v>38</v>
      </c>
      <c r="B20" s="21">
        <f>Data!C74</f>
        <v>6850</v>
      </c>
      <c r="C20" s="22">
        <f>Data!D74</f>
        <v>2.3225426485560139E-3</v>
      </c>
      <c r="D20" s="23">
        <f>Data!E74</f>
        <v>6.4663190209936364E-3</v>
      </c>
    </row>
    <row r="21" spans="1:5" ht="13.2">
      <c r="A21" s="26" t="s">
        <v>39</v>
      </c>
      <c r="B21" s="27">
        <f>Data!C75</f>
        <v>2070</v>
      </c>
      <c r="C21" s="28">
        <f>Data!D75</f>
        <v>2.3676798968472667E-4</v>
      </c>
      <c r="D21" s="29">
        <f>Data!E75</f>
        <v>2.4459475139838481E-3</v>
      </c>
    </row>
    <row r="25" spans="1:5">
      <c r="B25" s="6"/>
      <c r="C25" s="6"/>
      <c r="D25" s="6"/>
      <c r="E25" s="6"/>
    </row>
    <row r="26" spans="1:5">
      <c r="B26" s="6"/>
      <c r="C26" s="6"/>
      <c r="D26" s="6"/>
      <c r="E26" s="6"/>
    </row>
    <row r="27" spans="1:5">
      <c r="B27" s="6"/>
      <c r="C27" s="6"/>
      <c r="D27" s="6"/>
      <c r="E27" s="6"/>
    </row>
    <row r="28" spans="1:5">
      <c r="B28" s="6"/>
      <c r="C28" s="6"/>
      <c r="D28" s="6"/>
      <c r="E28" s="6"/>
    </row>
    <row r="29" spans="1:5">
      <c r="B29" s="6"/>
      <c r="C29" s="6"/>
      <c r="D29" s="6"/>
      <c r="E29" s="6"/>
    </row>
    <row r="30" spans="1:5">
      <c r="B30" s="6"/>
      <c r="C30" s="6"/>
      <c r="D30" s="6"/>
      <c r="E30" s="6"/>
    </row>
    <row r="31" spans="1:5">
      <c r="B31" s="6"/>
      <c r="C31" s="6"/>
      <c r="D31" s="6"/>
      <c r="E31" s="6"/>
    </row>
    <row r="32" spans="1:5">
      <c r="B32" s="6"/>
      <c r="C32" s="6"/>
      <c r="D32" s="6"/>
      <c r="E32" s="6"/>
    </row>
    <row r="33" spans="2:5">
      <c r="B33" s="6"/>
      <c r="C33" s="6"/>
      <c r="D33" s="6"/>
      <c r="E33" s="6"/>
    </row>
    <row r="34" spans="2:5">
      <c r="B34" s="6"/>
      <c r="C34" s="6"/>
      <c r="D34" s="6"/>
      <c r="E34" s="6"/>
    </row>
    <row r="35" spans="2:5">
      <c r="B35" s="6"/>
      <c r="C35" s="6"/>
      <c r="D35" s="6"/>
      <c r="E35" s="6"/>
    </row>
    <row r="36" spans="2:5">
      <c r="B36" s="6"/>
      <c r="C36" s="6"/>
      <c r="D36" s="6"/>
      <c r="E36" s="6"/>
    </row>
    <row r="37" spans="2:5">
      <c r="B37" s="6"/>
      <c r="C37" s="6"/>
      <c r="D37" s="6"/>
      <c r="E37" s="6"/>
    </row>
    <row r="38" spans="2:5">
      <c r="B38" s="6"/>
      <c r="C38" s="6"/>
      <c r="D38" s="6"/>
      <c r="E38" s="6"/>
    </row>
  </sheetData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5"/>
  <sheetViews>
    <sheetView workbookViewId="0">
      <pane xSplit="2" ySplit="2" topLeftCell="C21" activePane="bottomRight" state="frozen"/>
      <selection pane="topRight" activeCell="C1" sqref="C1"/>
      <selection pane="bottomLeft" activeCell="A3" sqref="A3"/>
      <selection pane="bottomRight" activeCell="C53" sqref="C53"/>
    </sheetView>
  </sheetViews>
  <sheetFormatPr defaultColWidth="9" defaultRowHeight="13.8"/>
  <cols>
    <col min="1" max="1" width="3.88671875" style="35" bestFit="1" customWidth="1"/>
    <col min="2" max="2" width="24.21875" style="35" bestFit="1" customWidth="1"/>
    <col min="3" max="6" width="12.109375" style="35" customWidth="1"/>
    <col min="7" max="7" width="2.88671875" style="35" customWidth="1"/>
    <col min="8" max="9" width="9" style="35"/>
    <col min="10" max="10" width="3" style="35" customWidth="1"/>
    <col min="11" max="12" width="11.109375" style="35" customWidth="1"/>
    <col min="13" max="13" width="3.21875" style="35" customWidth="1"/>
    <col min="14" max="14" width="14.88671875" style="35" bestFit="1" customWidth="1"/>
    <col min="15" max="16384" width="9" style="35"/>
  </cols>
  <sheetData>
    <row r="1" spans="1:17" s="33" customFormat="1">
      <c r="C1" s="45" t="s">
        <v>0</v>
      </c>
      <c r="D1" s="45"/>
      <c r="E1" s="45" t="s">
        <v>1</v>
      </c>
      <c r="F1" s="45"/>
      <c r="H1" s="45" t="s">
        <v>7</v>
      </c>
      <c r="I1" s="45"/>
      <c r="J1" s="44"/>
      <c r="K1" s="45" t="s">
        <v>8</v>
      </c>
      <c r="L1" s="45"/>
      <c r="M1" s="44"/>
      <c r="N1" s="33" t="s">
        <v>74</v>
      </c>
    </row>
    <row r="2" spans="1:17" s="33" customFormat="1">
      <c r="C2" s="34">
        <v>2008</v>
      </c>
      <c r="D2" s="34">
        <v>2013</v>
      </c>
      <c r="E2" s="34">
        <v>2008</v>
      </c>
      <c r="F2" s="34">
        <v>2013</v>
      </c>
      <c r="G2" s="34"/>
      <c r="H2" s="34">
        <v>2008</v>
      </c>
      <c r="I2" s="34">
        <v>2013</v>
      </c>
      <c r="J2" s="34"/>
      <c r="K2" s="34" t="s">
        <v>0</v>
      </c>
      <c r="L2" s="34" t="s">
        <v>1</v>
      </c>
      <c r="M2" s="34"/>
      <c r="N2" s="34" t="s">
        <v>2</v>
      </c>
      <c r="P2" s="34"/>
      <c r="Q2" s="34"/>
    </row>
    <row r="3" spans="1:17">
      <c r="B3" s="33" t="s">
        <v>76</v>
      </c>
      <c r="C3" s="36">
        <v>62685</v>
      </c>
      <c r="D3" s="36">
        <v>132478</v>
      </c>
      <c r="E3" s="36">
        <v>16008961</v>
      </c>
      <c r="F3" s="36">
        <v>18459279</v>
      </c>
      <c r="G3" s="37"/>
      <c r="H3" s="38">
        <f t="shared" ref="H3" si="0">C3/E3</f>
        <v>3.9156195083491054E-3</v>
      </c>
      <c r="I3" s="38">
        <f t="shared" ref="I3" si="1">D3/F3</f>
        <v>7.1767700136067068E-3</v>
      </c>
      <c r="J3" s="38"/>
      <c r="K3" s="37"/>
      <c r="L3" s="37"/>
      <c r="M3" s="37"/>
      <c r="N3" s="38">
        <f>I3-H3</f>
        <v>3.2611505052576014E-3</v>
      </c>
      <c r="P3" s="37"/>
      <c r="Q3" s="37"/>
    </row>
    <row r="4" spans="1:17">
      <c r="A4" s="35">
        <v>34</v>
      </c>
      <c r="B4" s="35" t="s">
        <v>5</v>
      </c>
      <c r="C4" s="39">
        <f>D4/(1+K4/100)^5</f>
        <v>1622.8452996429187</v>
      </c>
      <c r="D4" s="39">
        <v>2531.5</v>
      </c>
      <c r="E4" s="39">
        <f>F4/(1+L4/100)^5</f>
        <v>39675.54465824514</v>
      </c>
      <c r="F4" s="39">
        <v>62174.1</v>
      </c>
      <c r="H4" s="38">
        <f t="shared" ref="H4:I20" si="2">C4/E4</f>
        <v>4.0902911695899512E-2</v>
      </c>
      <c r="I4" s="38">
        <f t="shared" si="2"/>
        <v>4.0716311132770723E-2</v>
      </c>
      <c r="J4" s="38"/>
      <c r="K4" s="35">
        <v>9.3000000000000007</v>
      </c>
      <c r="L4" s="35">
        <v>9.4</v>
      </c>
      <c r="N4" s="38">
        <f>I4-H4</f>
        <v>-1.866005631287887E-4</v>
      </c>
    </row>
    <row r="5" spans="1:17">
      <c r="A5" s="35">
        <v>36</v>
      </c>
      <c r="B5" s="35" t="s">
        <v>3</v>
      </c>
      <c r="C5" s="39">
        <f t="shared" ref="C5:C41" si="3">D5/(1+K5/100)^5</f>
        <v>1641.1666294913284</v>
      </c>
      <c r="D5" s="39">
        <v>2456.4</v>
      </c>
      <c r="E5" s="39">
        <f t="shared" ref="E5:E43" si="4">F5/(1+L5/100)^5</f>
        <v>19271.067646001022</v>
      </c>
      <c r="F5" s="39">
        <v>34419.5</v>
      </c>
      <c r="H5" s="38">
        <f t="shared" si="2"/>
        <v>8.5162205833047872E-2</v>
      </c>
      <c r="I5" s="38">
        <f t="shared" si="2"/>
        <v>7.1366521884396933E-2</v>
      </c>
      <c r="J5" s="38"/>
      <c r="K5" s="35">
        <v>8.4</v>
      </c>
      <c r="L5" s="35">
        <v>12.3</v>
      </c>
      <c r="N5" s="38">
        <f t="shared" ref="N5:N43" si="5">I5-H5</f>
        <v>-1.3795683948650939E-2</v>
      </c>
    </row>
    <row r="6" spans="1:17">
      <c r="A6" s="35">
        <v>37</v>
      </c>
      <c r="B6" s="35" t="s">
        <v>4</v>
      </c>
      <c r="C6" s="39">
        <f t="shared" si="3"/>
        <v>503.19604667291293</v>
      </c>
      <c r="D6" s="39">
        <v>1604.4</v>
      </c>
      <c r="E6" s="39">
        <f t="shared" si="4"/>
        <v>16929.028809292533</v>
      </c>
      <c r="F6" s="39">
        <v>28016.1</v>
      </c>
      <c r="H6" s="38">
        <f t="shared" si="2"/>
        <v>2.9723857897666461E-2</v>
      </c>
      <c r="I6" s="38">
        <f t="shared" si="2"/>
        <v>5.7267071433925502E-2</v>
      </c>
      <c r="J6" s="38"/>
      <c r="K6" s="35">
        <v>26.1</v>
      </c>
      <c r="L6" s="35">
        <v>10.6</v>
      </c>
      <c r="N6" s="38">
        <f t="shared" si="5"/>
        <v>2.7543213536259041E-2</v>
      </c>
    </row>
    <row r="7" spans="1:17">
      <c r="B7" s="35" t="s">
        <v>32</v>
      </c>
      <c r="C7" s="39">
        <f>SUM(C4:C6)</f>
        <v>3767.20797580716</v>
      </c>
      <c r="D7" s="39">
        <f>SUM(D4:D6)</f>
        <v>6592.2999999999993</v>
      </c>
      <c r="E7" s="39">
        <f>SUM(E4:E6)</f>
        <v>75875.641113538702</v>
      </c>
      <c r="F7" s="39">
        <f>SUM(F4:F6)</f>
        <v>124609.70000000001</v>
      </c>
      <c r="H7" s="38">
        <f t="shared" ref="H7" si="6">C7/E7</f>
        <v>4.9649767969274748E-2</v>
      </c>
      <c r="I7" s="38">
        <f t="shared" ref="I7" si="7">D7/F7</f>
        <v>5.2903586157417908E-2</v>
      </c>
      <c r="J7" s="38"/>
      <c r="N7" s="38">
        <f t="shared" si="5"/>
        <v>3.2538181881431594E-3</v>
      </c>
    </row>
    <row r="8" spans="1:17">
      <c r="A8" s="35">
        <v>42</v>
      </c>
      <c r="B8" s="35" t="s">
        <v>6</v>
      </c>
      <c r="C8" s="39">
        <f t="shared" si="3"/>
        <v>2599.0765095684765</v>
      </c>
      <c r="D8" s="39">
        <v>2926.3</v>
      </c>
      <c r="E8" s="39">
        <f t="shared" si="4"/>
        <v>17735.749134851656</v>
      </c>
      <c r="F8" s="39">
        <v>25699.7</v>
      </c>
      <c r="H8" s="38">
        <f t="shared" si="2"/>
        <v>0.14654450115451612</v>
      </c>
      <c r="I8" s="38">
        <f t="shared" si="2"/>
        <v>0.11386514239465831</v>
      </c>
      <c r="J8" s="38"/>
      <c r="K8" s="35">
        <v>2.4</v>
      </c>
      <c r="L8" s="35">
        <v>7.7</v>
      </c>
      <c r="N8" s="38">
        <f t="shared" si="5"/>
        <v>-3.2679358759857807E-2</v>
      </c>
    </row>
    <row r="9" spans="1:17">
      <c r="A9" s="35">
        <v>57</v>
      </c>
      <c r="B9" s="35" t="s">
        <v>27</v>
      </c>
      <c r="C9" s="39">
        <f t="shared" si="3"/>
        <v>903.82748118863526</v>
      </c>
      <c r="D9" s="39">
        <v>2024.3</v>
      </c>
      <c r="E9" s="39">
        <f t="shared" si="4"/>
        <v>60152.952819461658</v>
      </c>
      <c r="F9" s="39">
        <v>94263.5</v>
      </c>
      <c r="H9" s="38">
        <f t="shared" si="2"/>
        <v>1.5025488173478565E-2</v>
      </c>
      <c r="I9" s="38">
        <f t="shared" si="2"/>
        <v>2.1474908103348591E-2</v>
      </c>
      <c r="J9" s="38"/>
      <c r="K9" s="35">
        <v>17.5</v>
      </c>
      <c r="L9" s="35">
        <v>9.4</v>
      </c>
      <c r="N9" s="38">
        <f t="shared" si="5"/>
        <v>6.4494199298700261E-3</v>
      </c>
    </row>
    <row r="10" spans="1:17">
      <c r="A10" s="35">
        <v>71</v>
      </c>
      <c r="B10" s="35" t="s">
        <v>9</v>
      </c>
      <c r="C10" s="39">
        <f t="shared" si="3"/>
        <v>1557.9795207128873</v>
      </c>
      <c r="D10" s="39">
        <v>2883.2</v>
      </c>
      <c r="E10" s="39">
        <f t="shared" si="4"/>
        <v>22482.797422185155</v>
      </c>
      <c r="F10" s="39">
        <v>35717.699999999997</v>
      </c>
      <c r="H10" s="38">
        <f t="shared" si="2"/>
        <v>6.9296515529492494E-2</v>
      </c>
      <c r="I10" s="38">
        <f t="shared" ref="I10:I43" si="8">D10/F10</f>
        <v>8.0721882987986354E-2</v>
      </c>
      <c r="J10" s="38"/>
      <c r="K10" s="35">
        <v>13.1</v>
      </c>
      <c r="L10" s="35">
        <v>9.6999999999999993</v>
      </c>
      <c r="N10" s="38">
        <f t="shared" si="5"/>
        <v>1.142536745849386E-2</v>
      </c>
    </row>
    <row r="11" spans="1:17">
      <c r="A11" s="35">
        <v>74</v>
      </c>
      <c r="B11" s="35" t="s">
        <v>29</v>
      </c>
      <c r="C11" s="39">
        <f t="shared" si="3"/>
        <v>169.60513490953718</v>
      </c>
      <c r="D11" s="39">
        <v>230.2</v>
      </c>
      <c r="E11" s="39">
        <f t="shared" si="4"/>
        <v>5729.0958555713214</v>
      </c>
      <c r="F11" s="39">
        <v>8936.9</v>
      </c>
      <c r="H11" s="38">
        <f t="shared" si="2"/>
        <v>2.9604171266326924E-2</v>
      </c>
      <c r="I11" s="38">
        <f t="shared" si="8"/>
        <v>2.5758372590048002E-2</v>
      </c>
      <c r="J11" s="38"/>
      <c r="K11" s="35">
        <v>6.3</v>
      </c>
      <c r="L11" s="35">
        <v>9.3000000000000007</v>
      </c>
      <c r="N11" s="38">
        <f t="shared" si="5"/>
        <v>-3.8457986762789227E-3</v>
      </c>
    </row>
    <row r="12" spans="1:17">
      <c r="A12" s="35">
        <v>75</v>
      </c>
      <c r="B12" s="35" t="s">
        <v>28</v>
      </c>
      <c r="C12" s="39">
        <f t="shared" si="3"/>
        <v>310.37322848885231</v>
      </c>
      <c r="D12" s="39">
        <v>989.6</v>
      </c>
      <c r="E12" s="39">
        <f t="shared" si="4"/>
        <v>4531.0229514422736</v>
      </c>
      <c r="F12" s="39">
        <v>8274.5</v>
      </c>
      <c r="H12" s="38">
        <f t="shared" si="2"/>
        <v>6.8499593097416808E-2</v>
      </c>
      <c r="I12" s="38">
        <f t="shared" si="8"/>
        <v>0.11959635023264246</v>
      </c>
      <c r="J12" s="38"/>
      <c r="K12" s="35">
        <v>26.1</v>
      </c>
      <c r="L12" s="35">
        <v>12.8</v>
      </c>
      <c r="N12" s="38">
        <f t="shared" si="5"/>
        <v>5.1096757135225657E-2</v>
      </c>
    </row>
    <row r="13" spans="1:17">
      <c r="A13" s="35">
        <v>231</v>
      </c>
      <c r="B13" s="35" t="s">
        <v>10</v>
      </c>
      <c r="C13" s="39">
        <f t="shared" si="3"/>
        <v>917.09182256602719</v>
      </c>
      <c r="D13" s="39">
        <v>2378.6999999999998</v>
      </c>
      <c r="E13" s="39">
        <f t="shared" si="4"/>
        <v>9800.9775690972965</v>
      </c>
      <c r="F13" s="39">
        <v>25632</v>
      </c>
      <c r="H13" s="38">
        <f t="shared" si="2"/>
        <v>9.3571464285117686E-2</v>
      </c>
      <c r="I13" s="38">
        <f t="shared" si="8"/>
        <v>9.280196629213483E-2</v>
      </c>
      <c r="J13" s="38"/>
      <c r="K13" s="35">
        <v>21</v>
      </c>
      <c r="L13" s="35">
        <v>21.2</v>
      </c>
      <c r="N13" s="38">
        <f t="shared" si="5"/>
        <v>-7.6949799298285659E-4</v>
      </c>
    </row>
    <row r="14" spans="1:17">
      <c r="A14" s="35">
        <v>246</v>
      </c>
      <c r="B14" s="35" t="s">
        <v>26</v>
      </c>
      <c r="C14" s="39">
        <f t="shared" si="3"/>
        <v>161.56830294929063</v>
      </c>
      <c r="D14" s="39">
        <v>1124.2</v>
      </c>
      <c r="E14" s="39">
        <f t="shared" si="4"/>
        <v>3585.4026944964635</v>
      </c>
      <c r="F14" s="39">
        <v>6994.7</v>
      </c>
      <c r="H14" s="38">
        <f t="shared" si="2"/>
        <v>4.5062805134077524E-2</v>
      </c>
      <c r="I14" s="38">
        <f t="shared" si="8"/>
        <v>0.16072168927902555</v>
      </c>
      <c r="J14" s="38"/>
      <c r="K14" s="35">
        <v>47.4</v>
      </c>
      <c r="L14" s="35">
        <v>14.3</v>
      </c>
      <c r="N14" s="38">
        <f t="shared" si="5"/>
        <v>0.11565888414494803</v>
      </c>
    </row>
    <row r="15" spans="1:17">
      <c r="A15" s="35">
        <v>266</v>
      </c>
      <c r="B15" s="35" t="s">
        <v>83</v>
      </c>
      <c r="C15" s="39">
        <f t="shared" si="3"/>
        <v>32.978388222309178</v>
      </c>
      <c r="D15" s="39">
        <v>108.1</v>
      </c>
      <c r="E15" s="39">
        <f t="shared" si="4"/>
        <v>4614.5738396696388</v>
      </c>
      <c r="F15" s="39">
        <v>8464.5</v>
      </c>
      <c r="H15" s="38">
        <f t="shared" si="2"/>
        <v>7.1465728728419544E-3</v>
      </c>
      <c r="I15" s="38">
        <f t="shared" si="8"/>
        <v>1.2770984700809262E-2</v>
      </c>
      <c r="J15" s="38"/>
      <c r="K15" s="35">
        <v>26.8</v>
      </c>
      <c r="L15" s="35">
        <v>12.9</v>
      </c>
      <c r="N15" s="38">
        <f t="shared" si="5"/>
        <v>5.6244118279673077E-3</v>
      </c>
    </row>
    <row r="16" spans="1:17">
      <c r="A16" s="35">
        <v>321</v>
      </c>
      <c r="B16" s="35" t="s">
        <v>11</v>
      </c>
      <c r="C16" s="39">
        <f t="shared" si="3"/>
        <v>1448.6433224607931</v>
      </c>
      <c r="D16" s="39">
        <v>904</v>
      </c>
      <c r="E16" s="39">
        <f t="shared" si="4"/>
        <v>74724.232511591967</v>
      </c>
      <c r="F16" s="39">
        <v>110814.8</v>
      </c>
      <c r="H16" s="38">
        <f t="shared" si="2"/>
        <v>1.938652661619596E-2</v>
      </c>
      <c r="I16" s="38">
        <f t="shared" si="8"/>
        <v>8.1577551013041569E-3</v>
      </c>
      <c r="J16" s="38"/>
      <c r="K16" s="35">
        <v>-9</v>
      </c>
      <c r="L16" s="35">
        <v>8.1999999999999993</v>
      </c>
      <c r="N16" s="38">
        <f t="shared" si="5"/>
        <v>-1.1228771514891803E-2</v>
      </c>
    </row>
    <row r="17" spans="1:14">
      <c r="A17" s="35">
        <v>333</v>
      </c>
      <c r="B17" s="35" t="s">
        <v>12</v>
      </c>
      <c r="C17" s="39">
        <v>10356.799999999999</v>
      </c>
      <c r="D17" s="39">
        <v>7236.3630000000003</v>
      </c>
      <c r="E17" s="39">
        <f t="shared" si="4"/>
        <v>732780.66345151258</v>
      </c>
      <c r="F17" s="39">
        <v>1579307.7</v>
      </c>
      <c r="H17" s="38">
        <f t="shared" si="2"/>
        <v>1.4133560718179757E-2</v>
      </c>
      <c r="I17" s="38">
        <f t="shared" si="8"/>
        <v>4.5819842453753631E-3</v>
      </c>
      <c r="J17" s="38"/>
      <c r="L17" s="35">
        <v>16.600000000000001</v>
      </c>
      <c r="N17" s="38">
        <f t="shared" si="5"/>
        <v>-9.5515764728043937E-3</v>
      </c>
    </row>
    <row r="18" spans="1:14">
      <c r="A18" s="35">
        <v>592</v>
      </c>
      <c r="B18" s="35" t="s">
        <v>85</v>
      </c>
      <c r="C18" s="39">
        <f t="shared" si="3"/>
        <v>226.41849883776794</v>
      </c>
      <c r="D18" s="39">
        <v>790.2</v>
      </c>
      <c r="E18" s="39">
        <f t="shared" si="4"/>
        <v>16072.400076011845</v>
      </c>
      <c r="F18" s="39">
        <v>27327.8</v>
      </c>
      <c r="H18" s="38">
        <f t="shared" si="2"/>
        <v>1.4087410577571357E-2</v>
      </c>
      <c r="I18" s="38">
        <f t="shared" si="8"/>
        <v>2.8915609745387483E-2</v>
      </c>
      <c r="J18" s="38"/>
      <c r="K18" s="35">
        <v>28.4</v>
      </c>
      <c r="L18" s="35">
        <v>11.2</v>
      </c>
      <c r="N18" s="38">
        <f t="shared" si="5"/>
        <v>1.4828199167816126E-2</v>
      </c>
    </row>
    <row r="19" spans="1:14">
      <c r="A19" s="35">
        <v>651</v>
      </c>
      <c r="B19" s="35" t="s">
        <v>20</v>
      </c>
      <c r="C19" s="39">
        <f t="shared" si="3"/>
        <v>652.11977991423066</v>
      </c>
      <c r="D19" s="39">
        <v>2071</v>
      </c>
      <c r="E19" s="39">
        <f t="shared" si="4"/>
        <v>33742.584999183375</v>
      </c>
      <c r="F19" s="39">
        <v>58673.8</v>
      </c>
      <c r="H19" s="38">
        <f t="shared" si="2"/>
        <v>1.9326313616162279E-2</v>
      </c>
      <c r="I19" s="38">
        <f t="shared" si="8"/>
        <v>3.5296844588214839E-2</v>
      </c>
      <c r="J19" s="38"/>
      <c r="K19" s="35">
        <v>26</v>
      </c>
      <c r="L19" s="35">
        <v>11.7</v>
      </c>
      <c r="N19" s="38">
        <f t="shared" si="5"/>
        <v>1.597053097205256E-2</v>
      </c>
    </row>
    <row r="20" spans="1:14">
      <c r="A20" s="35">
        <v>655</v>
      </c>
      <c r="B20" s="35" t="s">
        <v>84</v>
      </c>
      <c r="C20" s="39">
        <f t="shared" si="3"/>
        <v>78.493164807182154</v>
      </c>
      <c r="D20" s="39">
        <v>267.60000000000002</v>
      </c>
      <c r="E20" s="39">
        <f t="shared" si="4"/>
        <v>19730.63377271414</v>
      </c>
      <c r="F20" s="39">
        <v>32800.400000000001</v>
      </c>
      <c r="H20" s="38">
        <f t="shared" si="2"/>
        <v>3.9782383937272108E-3</v>
      </c>
      <c r="I20" s="38">
        <f t="shared" si="8"/>
        <v>8.1584370922305836E-3</v>
      </c>
      <c r="J20" s="38"/>
      <c r="K20" s="35">
        <v>27.8</v>
      </c>
      <c r="L20" s="35">
        <v>10.7</v>
      </c>
      <c r="N20" s="38">
        <f t="shared" si="5"/>
        <v>4.1801986985033728E-3</v>
      </c>
    </row>
    <row r="21" spans="1:14">
      <c r="A21" s="35">
        <v>658</v>
      </c>
      <c r="B21" s="35" t="s">
        <v>21</v>
      </c>
      <c r="C21" s="39">
        <f t="shared" si="3"/>
        <v>442.78761021436753</v>
      </c>
      <c r="D21" s="39">
        <v>1158</v>
      </c>
      <c r="E21" s="39">
        <f t="shared" si="4"/>
        <v>35358.23372960266</v>
      </c>
      <c r="F21" s="39">
        <v>57204.1</v>
      </c>
      <c r="H21" s="38">
        <f t="shared" ref="H21:H43" si="9">C21/E21</f>
        <v>1.2522899576956424E-2</v>
      </c>
      <c r="I21" s="38">
        <f t="shared" si="8"/>
        <v>2.0243304238682192E-2</v>
      </c>
      <c r="J21" s="38"/>
      <c r="K21" s="35">
        <v>21.2</v>
      </c>
      <c r="L21" s="35">
        <v>10.1</v>
      </c>
      <c r="N21" s="38">
        <f t="shared" si="5"/>
        <v>7.7204046617257681E-3</v>
      </c>
    </row>
    <row r="22" spans="1:14">
      <c r="A22" s="35">
        <v>661</v>
      </c>
      <c r="B22" s="35" t="s">
        <v>30</v>
      </c>
      <c r="C22" s="39">
        <f t="shared" si="3"/>
        <v>70.925769036617538</v>
      </c>
      <c r="D22" s="39">
        <v>972</v>
      </c>
      <c r="E22" s="39">
        <f t="shared" si="4"/>
        <v>22673.053138859515</v>
      </c>
      <c r="F22" s="39">
        <v>32550.1</v>
      </c>
      <c r="H22" s="38">
        <f t="shared" si="9"/>
        <v>3.1281966571611538E-3</v>
      </c>
      <c r="I22" s="38">
        <f t="shared" si="8"/>
        <v>2.9861659411184606E-2</v>
      </c>
      <c r="J22" s="38"/>
      <c r="K22" s="35">
        <v>68.8</v>
      </c>
      <c r="L22" s="35">
        <v>7.5</v>
      </c>
      <c r="N22" s="38">
        <f t="shared" si="5"/>
        <v>2.6733462754023451E-2</v>
      </c>
    </row>
    <row r="23" spans="1:14">
      <c r="A23" s="35">
        <v>666</v>
      </c>
      <c r="B23" s="35" t="s">
        <v>17</v>
      </c>
      <c r="C23" s="39">
        <v>343.98276099999998</v>
      </c>
      <c r="D23" s="39">
        <v>472.27699999999999</v>
      </c>
      <c r="E23" s="39">
        <f t="shared" si="4"/>
        <v>5657.8913246022139</v>
      </c>
      <c r="F23" s="39">
        <v>9706.9</v>
      </c>
      <c r="H23" s="38">
        <f t="shared" si="9"/>
        <v>6.0796989773249877E-2</v>
      </c>
      <c r="I23" s="38">
        <f t="shared" si="8"/>
        <v>4.86537411532003E-2</v>
      </c>
      <c r="J23" s="38"/>
      <c r="L23" s="35">
        <v>11.4</v>
      </c>
      <c r="N23" s="38">
        <f t="shared" si="5"/>
        <v>-1.2143248620049577E-2</v>
      </c>
    </row>
    <row r="24" spans="1:14">
      <c r="A24" s="35">
        <v>696</v>
      </c>
      <c r="B24" s="35" t="s">
        <v>31</v>
      </c>
      <c r="C24" s="39">
        <f t="shared" si="3"/>
        <v>75.976045208581667</v>
      </c>
      <c r="D24" s="39">
        <v>211.3</v>
      </c>
      <c r="E24" s="39">
        <f t="shared" si="4"/>
        <v>6869.666714128366</v>
      </c>
      <c r="F24" s="39">
        <v>12106.7</v>
      </c>
      <c r="H24" s="38">
        <f t="shared" si="9"/>
        <v>1.1059640644913242E-2</v>
      </c>
      <c r="I24" s="38">
        <f t="shared" si="8"/>
        <v>1.7453145778783648E-2</v>
      </c>
      <c r="J24" s="38"/>
      <c r="K24" s="35">
        <v>22.7</v>
      </c>
      <c r="L24" s="35">
        <v>12</v>
      </c>
      <c r="N24" s="38">
        <f t="shared" si="5"/>
        <v>6.3935051338704068E-3</v>
      </c>
    </row>
    <row r="25" spans="1:14">
      <c r="A25" s="35">
        <v>751</v>
      </c>
      <c r="B25" s="35" t="s">
        <v>22</v>
      </c>
      <c r="C25" s="39">
        <f t="shared" si="3"/>
        <v>1030.4963822473794</v>
      </c>
      <c r="D25" s="39">
        <v>2308</v>
      </c>
      <c r="E25" s="39">
        <f t="shared" si="4"/>
        <v>39540.689107560465</v>
      </c>
      <c r="F25" s="39">
        <v>50225.2</v>
      </c>
      <c r="H25" s="38">
        <f t="shared" si="9"/>
        <v>2.6061669776269555E-2</v>
      </c>
      <c r="I25" s="38">
        <f t="shared" si="8"/>
        <v>4.595302756385241E-2</v>
      </c>
      <c r="J25" s="38"/>
      <c r="K25" s="35">
        <v>17.5</v>
      </c>
      <c r="L25" s="35">
        <v>4.9000000000000004</v>
      </c>
      <c r="N25" s="38">
        <f t="shared" si="5"/>
        <v>1.9891357787582855E-2</v>
      </c>
    </row>
    <row r="26" spans="1:14">
      <c r="A26" s="35">
        <v>752</v>
      </c>
      <c r="B26" s="35" t="s">
        <v>23</v>
      </c>
      <c r="C26" s="39">
        <f t="shared" si="3"/>
        <v>39.176486841731816</v>
      </c>
      <c r="D26" s="39">
        <v>3500.8</v>
      </c>
      <c r="E26" s="39">
        <f t="shared" si="4"/>
        <v>242654.38081383769</v>
      </c>
      <c r="F26" s="39">
        <v>351614.4</v>
      </c>
      <c r="H26" s="38">
        <f t="shared" si="9"/>
        <v>1.6144974061600673E-4</v>
      </c>
      <c r="I26" s="38">
        <f t="shared" si="8"/>
        <v>9.9563612866822287E-3</v>
      </c>
      <c r="J26" s="38"/>
      <c r="K26" s="35">
        <v>145.6</v>
      </c>
      <c r="L26" s="35">
        <v>7.7</v>
      </c>
      <c r="N26" s="38">
        <f t="shared" si="5"/>
        <v>9.7949115460662216E-3</v>
      </c>
    </row>
    <row r="27" spans="1:14">
      <c r="A27" s="35">
        <v>764</v>
      </c>
      <c r="B27" s="35" t="s">
        <v>19</v>
      </c>
      <c r="C27" s="39">
        <f t="shared" si="3"/>
        <v>511.60106108948605</v>
      </c>
      <c r="D27" s="39">
        <v>23069</v>
      </c>
      <c r="E27" s="39">
        <f t="shared" si="4"/>
        <v>340076.84234195098</v>
      </c>
      <c r="F27" s="39">
        <v>578230.5</v>
      </c>
      <c r="H27" s="38">
        <f t="shared" si="9"/>
        <v>1.504369005446909E-3</v>
      </c>
      <c r="I27" s="38">
        <f t="shared" si="8"/>
        <v>3.9895854680789065E-2</v>
      </c>
      <c r="J27" s="38"/>
      <c r="K27" s="35">
        <v>114.2</v>
      </c>
      <c r="L27" s="35">
        <v>11.2</v>
      </c>
      <c r="N27" s="38">
        <f t="shared" si="5"/>
        <v>3.8391485675342153E-2</v>
      </c>
    </row>
    <row r="28" spans="1:14">
      <c r="A28" s="35">
        <v>773</v>
      </c>
      <c r="B28" s="35" t="s">
        <v>24</v>
      </c>
      <c r="C28" s="39">
        <f t="shared" si="3"/>
        <v>691.41807771891683</v>
      </c>
      <c r="D28" s="39">
        <v>2547.5</v>
      </c>
      <c r="E28" s="39">
        <f t="shared" si="4"/>
        <v>64873.538830860773</v>
      </c>
      <c r="F28" s="39">
        <v>120055.1</v>
      </c>
      <c r="H28" s="38">
        <f t="shared" si="9"/>
        <v>1.0657936813368421E-2</v>
      </c>
      <c r="I28" s="38">
        <f t="shared" si="8"/>
        <v>2.1219423414748726E-2</v>
      </c>
      <c r="J28" s="38"/>
      <c r="K28" s="35">
        <v>29.8</v>
      </c>
      <c r="L28" s="35">
        <v>13.1</v>
      </c>
      <c r="N28" s="38">
        <f t="shared" si="5"/>
        <v>1.0561486601380305E-2</v>
      </c>
    </row>
    <row r="29" spans="1:14">
      <c r="A29" s="35">
        <v>785</v>
      </c>
      <c r="B29" s="35" t="s">
        <v>13</v>
      </c>
      <c r="C29" s="39">
        <v>93.080070000000006</v>
      </c>
      <c r="D29" s="39">
        <v>879.98787100000004</v>
      </c>
      <c r="E29" s="39">
        <f t="shared" si="4"/>
        <v>32415.358085773911</v>
      </c>
      <c r="F29" s="39">
        <v>48966.6</v>
      </c>
      <c r="H29" s="38">
        <f t="shared" si="9"/>
        <v>2.8714805418376651E-3</v>
      </c>
      <c r="I29" s="38">
        <f t="shared" si="8"/>
        <v>1.7971185889973984E-2</v>
      </c>
      <c r="J29" s="38"/>
      <c r="L29" s="35">
        <v>8.6</v>
      </c>
      <c r="N29" s="38">
        <f t="shared" si="5"/>
        <v>1.509970534813632E-2</v>
      </c>
    </row>
    <row r="30" spans="1:14">
      <c r="A30" s="35">
        <v>821</v>
      </c>
      <c r="B30" s="35" t="s">
        <v>14</v>
      </c>
      <c r="C30" s="39">
        <f t="shared" si="3"/>
        <v>2131.32857886496</v>
      </c>
      <c r="D30" s="39">
        <v>4032.2</v>
      </c>
      <c r="E30" s="39">
        <f t="shared" si="4"/>
        <v>102103.34555083841</v>
      </c>
      <c r="F30" s="39">
        <v>165938.79999999999</v>
      </c>
      <c r="H30" s="38">
        <f t="shared" si="9"/>
        <v>2.0874228629499191E-2</v>
      </c>
      <c r="I30" s="38">
        <f t="shared" si="8"/>
        <v>2.429931999026147E-2</v>
      </c>
      <c r="J30" s="38"/>
      <c r="K30" s="35">
        <v>13.6</v>
      </c>
      <c r="L30" s="35">
        <v>10.199999999999999</v>
      </c>
      <c r="N30" s="38">
        <f t="shared" si="5"/>
        <v>3.4250913607622793E-3</v>
      </c>
    </row>
    <row r="31" spans="1:14">
      <c r="A31" s="35">
        <v>831</v>
      </c>
      <c r="B31" s="35" t="s">
        <v>15</v>
      </c>
      <c r="C31" s="39">
        <f t="shared" si="3"/>
        <v>457.95082337002094</v>
      </c>
      <c r="D31" s="39">
        <v>1687.3</v>
      </c>
      <c r="E31" s="39">
        <f t="shared" si="4"/>
        <v>28551.512595263142</v>
      </c>
      <c r="F31" s="39">
        <v>60747.4</v>
      </c>
      <c r="H31" s="38">
        <f t="shared" si="9"/>
        <v>1.6039459270049235E-2</v>
      </c>
      <c r="I31" s="38">
        <f t="shared" si="8"/>
        <v>2.7775674349848716E-2</v>
      </c>
      <c r="J31" s="38"/>
      <c r="K31" s="35">
        <v>29.8</v>
      </c>
      <c r="L31" s="35">
        <v>16.3</v>
      </c>
      <c r="N31" s="38">
        <f t="shared" si="5"/>
        <v>1.1736215079799481E-2</v>
      </c>
    </row>
    <row r="32" spans="1:14">
      <c r="B32" s="35" t="s">
        <v>18</v>
      </c>
      <c r="C32" s="39">
        <f>SUM(C33:C39)</f>
        <v>7179.9503453242523</v>
      </c>
      <c r="D32" s="39">
        <f>SUM(D33:D39)</f>
        <v>17148.400000000001</v>
      </c>
      <c r="E32" s="39">
        <f>SUM(E33:E39)</f>
        <v>310116.49470549589</v>
      </c>
      <c r="F32" s="39">
        <f>SUM(F33:F39)</f>
        <v>468992.10000000003</v>
      </c>
      <c r="H32" s="38">
        <f t="shared" si="9"/>
        <v>2.3152429709173444E-2</v>
      </c>
      <c r="I32" s="38">
        <f t="shared" si="8"/>
        <v>3.65643685682552E-2</v>
      </c>
      <c r="J32" s="38"/>
      <c r="N32" s="38">
        <f t="shared" si="5"/>
        <v>1.3411938859081755E-2</v>
      </c>
    </row>
    <row r="33" spans="1:14">
      <c r="A33" s="35">
        <v>841</v>
      </c>
      <c r="C33" s="39">
        <f t="shared" si="3"/>
        <v>1590.2601131109989</v>
      </c>
      <c r="D33" s="39">
        <v>3843</v>
      </c>
      <c r="E33" s="39">
        <f t="shared" si="4"/>
        <v>52030.136173009261</v>
      </c>
      <c r="F33" s="39">
        <v>73316.600000000006</v>
      </c>
      <c r="H33" s="38">
        <f t="shared" si="9"/>
        <v>3.0564212014035617E-2</v>
      </c>
      <c r="I33" s="38">
        <f t="shared" si="8"/>
        <v>5.2416505948175443E-2</v>
      </c>
      <c r="J33" s="38"/>
      <c r="K33" s="35">
        <v>19.3</v>
      </c>
      <c r="L33" s="35">
        <v>7.1</v>
      </c>
      <c r="N33" s="38">
        <f t="shared" si="5"/>
        <v>2.1852293934139826E-2</v>
      </c>
    </row>
    <row r="34" spans="1:14">
      <c r="A34" s="35">
        <v>842</v>
      </c>
      <c r="C34" s="39">
        <f t="shared" si="3"/>
        <v>1682.3701769099332</v>
      </c>
      <c r="D34" s="39">
        <v>3768</v>
      </c>
      <c r="E34" s="39">
        <f t="shared" si="4"/>
        <v>64057.645638626374</v>
      </c>
      <c r="F34" s="39">
        <v>86128.7</v>
      </c>
      <c r="H34" s="38">
        <f t="shared" si="9"/>
        <v>2.6263378245289022E-2</v>
      </c>
      <c r="I34" s="38">
        <f t="shared" si="8"/>
        <v>4.3748483374299159E-2</v>
      </c>
      <c r="J34" s="38"/>
      <c r="K34" s="35">
        <v>17.5</v>
      </c>
      <c r="L34" s="35">
        <v>6.1</v>
      </c>
      <c r="N34" s="38">
        <f t="shared" si="5"/>
        <v>1.7485105129010137E-2</v>
      </c>
    </row>
    <row r="35" spans="1:14">
      <c r="A35" s="35">
        <v>843</v>
      </c>
      <c r="C35" s="39">
        <f t="shared" si="3"/>
        <v>535.29903262382129</v>
      </c>
      <c r="D35" s="39">
        <v>1382.7</v>
      </c>
      <c r="E35" s="39">
        <f t="shared" si="4"/>
        <v>18840.240001843838</v>
      </c>
      <c r="F35" s="39">
        <v>34558.6</v>
      </c>
      <c r="H35" s="38">
        <f t="shared" si="9"/>
        <v>2.8412537874858982E-2</v>
      </c>
      <c r="I35" s="38">
        <f t="shared" si="8"/>
        <v>4.001030134322571E-2</v>
      </c>
      <c r="J35" s="38"/>
      <c r="K35" s="35">
        <v>20.9</v>
      </c>
      <c r="L35" s="35">
        <v>12.9</v>
      </c>
      <c r="N35" s="38">
        <f t="shared" si="5"/>
        <v>1.1597763468366728E-2</v>
      </c>
    </row>
    <row r="36" spans="1:14">
      <c r="A36" s="35">
        <v>844</v>
      </c>
      <c r="C36" s="39">
        <f t="shared" si="3"/>
        <v>910.37495469137514</v>
      </c>
      <c r="D36" s="39">
        <v>2227.8000000000002</v>
      </c>
      <c r="E36" s="39">
        <f t="shared" si="4"/>
        <v>33748.991305032287</v>
      </c>
      <c r="F36" s="39">
        <v>64980.800000000003</v>
      </c>
      <c r="H36" s="38">
        <f t="shared" si="9"/>
        <v>2.6974878936770766E-2</v>
      </c>
      <c r="I36" s="38">
        <f t="shared" si="8"/>
        <v>3.428397311205772E-2</v>
      </c>
      <c r="J36" s="38"/>
      <c r="K36" s="35">
        <v>19.600000000000001</v>
      </c>
      <c r="L36" s="35">
        <v>14</v>
      </c>
      <c r="N36" s="38">
        <f t="shared" si="5"/>
        <v>7.3090941752869537E-3</v>
      </c>
    </row>
    <row r="37" spans="1:14">
      <c r="A37" s="35">
        <v>845</v>
      </c>
      <c r="C37" s="39">
        <f t="shared" si="3"/>
        <v>2186.3900928325265</v>
      </c>
      <c r="D37" s="39">
        <v>5217.5</v>
      </c>
      <c r="E37" s="39">
        <f t="shared" si="4"/>
        <v>103543.68189011421</v>
      </c>
      <c r="F37" s="39">
        <v>146587.70000000001</v>
      </c>
      <c r="H37" s="38">
        <f t="shared" si="9"/>
        <v>2.1115630166144123E-2</v>
      </c>
      <c r="I37" s="38">
        <f t="shared" si="8"/>
        <v>3.559302724580575E-2</v>
      </c>
      <c r="J37" s="38"/>
      <c r="K37" s="35">
        <v>19</v>
      </c>
      <c r="L37" s="35">
        <v>7.2</v>
      </c>
      <c r="N37" s="38">
        <f t="shared" si="5"/>
        <v>1.4477397079661627E-2</v>
      </c>
    </row>
    <row r="38" spans="1:14">
      <c r="A38" s="35">
        <v>846</v>
      </c>
      <c r="C38" s="39">
        <f t="shared" si="3"/>
        <v>96.129137562483052</v>
      </c>
      <c r="D38" s="39">
        <v>306.5</v>
      </c>
      <c r="E38" s="39">
        <f t="shared" si="4"/>
        <v>19262.79877834077</v>
      </c>
      <c r="F38" s="39">
        <v>31164.2</v>
      </c>
      <c r="H38" s="38">
        <f t="shared" si="9"/>
        <v>4.9904034542774412E-3</v>
      </c>
      <c r="I38" s="38">
        <f t="shared" si="8"/>
        <v>9.8350029841934011E-3</v>
      </c>
      <c r="J38" s="38"/>
      <c r="K38" s="35">
        <v>26.1</v>
      </c>
      <c r="L38" s="35">
        <v>10.1</v>
      </c>
      <c r="N38" s="38">
        <f t="shared" si="5"/>
        <v>4.8445995299159599E-3</v>
      </c>
    </row>
    <row r="39" spans="1:14">
      <c r="A39" s="35">
        <v>848</v>
      </c>
      <c r="C39" s="39">
        <f t="shared" si="3"/>
        <v>179.1268375931144</v>
      </c>
      <c r="D39" s="39">
        <v>402.9</v>
      </c>
      <c r="E39" s="39">
        <f t="shared" si="4"/>
        <v>18633.000918529149</v>
      </c>
      <c r="F39" s="39">
        <v>32255.5</v>
      </c>
      <c r="H39" s="38">
        <f t="shared" si="9"/>
        <v>9.6134185994155106E-3</v>
      </c>
      <c r="I39" s="38">
        <f t="shared" si="8"/>
        <v>1.2490893025995566E-2</v>
      </c>
      <c r="J39" s="38"/>
      <c r="K39" s="35">
        <v>17.600000000000001</v>
      </c>
      <c r="L39" s="35">
        <v>11.6</v>
      </c>
      <c r="N39" s="38">
        <f t="shared" si="5"/>
        <v>2.8774744265800557E-3</v>
      </c>
    </row>
    <row r="40" spans="1:14">
      <c r="A40" s="35">
        <v>851</v>
      </c>
      <c r="B40" s="35" t="s">
        <v>16</v>
      </c>
      <c r="C40" s="39">
        <f t="shared" si="3"/>
        <v>3447.2967378625071</v>
      </c>
      <c r="D40" s="39">
        <v>8721.9</v>
      </c>
      <c r="E40" s="39">
        <f t="shared" si="4"/>
        <v>73056.117265697874</v>
      </c>
      <c r="F40" s="39">
        <v>126467.1</v>
      </c>
      <c r="H40" s="38">
        <f t="shared" si="9"/>
        <v>4.718696896147697E-2</v>
      </c>
      <c r="I40" s="38">
        <f t="shared" si="8"/>
        <v>6.8965762637081096E-2</v>
      </c>
      <c r="J40" s="38"/>
      <c r="K40" s="35">
        <v>20.399999999999999</v>
      </c>
      <c r="L40" s="35">
        <v>11.6</v>
      </c>
      <c r="N40" s="38">
        <f t="shared" si="5"/>
        <v>2.1778793675604126E-2</v>
      </c>
    </row>
    <row r="41" spans="1:14">
      <c r="A41" s="35">
        <v>881</v>
      </c>
      <c r="B41" s="35" t="s">
        <v>25</v>
      </c>
      <c r="C41" s="39">
        <f t="shared" si="3"/>
        <v>293.41989182802939</v>
      </c>
      <c r="D41" s="39">
        <v>1511.6</v>
      </c>
      <c r="E41" s="39">
        <f t="shared" si="4"/>
        <v>6129.7964739520903</v>
      </c>
      <c r="F41" s="39">
        <v>7386.4</v>
      </c>
      <c r="H41" s="38">
        <f t="shared" si="9"/>
        <v>4.7867803290840998E-2</v>
      </c>
      <c r="I41" s="38">
        <f t="shared" si="8"/>
        <v>0.204646377125528</v>
      </c>
      <c r="J41" s="38"/>
      <c r="K41" s="35">
        <v>38.799999999999997</v>
      </c>
      <c r="L41" s="35">
        <v>3.8</v>
      </c>
      <c r="N41" s="38">
        <f t="shared" si="5"/>
        <v>0.15677857383468699</v>
      </c>
    </row>
    <row r="42" spans="1:14">
      <c r="B42" s="35" t="s">
        <v>38</v>
      </c>
      <c r="C42" s="39">
        <v>3750</v>
      </c>
      <c r="D42" s="39">
        <v>6850</v>
      </c>
      <c r="E42" s="39">
        <f t="shared" si="4"/>
        <v>904971.61597405921</v>
      </c>
      <c r="F42" s="39">
        <v>1059335.3</v>
      </c>
      <c r="H42" s="38">
        <f t="shared" si="9"/>
        <v>4.1437763724376225E-3</v>
      </c>
      <c r="I42" s="38">
        <f t="shared" si="8"/>
        <v>6.4663190209936364E-3</v>
      </c>
      <c r="J42" s="38"/>
      <c r="L42" s="35">
        <v>3.2</v>
      </c>
      <c r="N42" s="38">
        <f t="shared" si="5"/>
        <v>2.3225426485560139E-3</v>
      </c>
    </row>
    <row r="43" spans="1:14">
      <c r="B43" s="35" t="s">
        <v>39</v>
      </c>
      <c r="C43" s="39">
        <v>1879</v>
      </c>
      <c r="D43" s="39">
        <v>2070</v>
      </c>
      <c r="E43" s="39">
        <f t="shared" si="4"/>
        <v>850542.01314677065</v>
      </c>
      <c r="F43" s="39">
        <v>846297.8</v>
      </c>
      <c r="H43" s="38">
        <f t="shared" si="9"/>
        <v>2.2091795242991214E-3</v>
      </c>
      <c r="I43" s="38">
        <f t="shared" si="8"/>
        <v>2.4459475139838481E-3</v>
      </c>
      <c r="J43" s="38"/>
      <c r="L43" s="35">
        <v>-0.1</v>
      </c>
      <c r="N43" s="38">
        <f t="shared" si="5"/>
        <v>2.3676798968472667E-4</v>
      </c>
    </row>
    <row r="44" spans="1:14">
      <c r="C44" s="39"/>
      <c r="D44" s="39"/>
      <c r="E44" s="39"/>
      <c r="F44" s="39"/>
      <c r="H44" s="38"/>
      <c r="I44" s="38"/>
      <c r="J44" s="38"/>
      <c r="N44" s="38"/>
    </row>
    <row r="45" spans="1:14">
      <c r="C45" s="39"/>
      <c r="D45" s="39"/>
      <c r="E45" s="39"/>
      <c r="F45" s="39"/>
      <c r="H45" s="38"/>
      <c r="I45" s="38"/>
      <c r="J45" s="38"/>
      <c r="N45" s="38"/>
    </row>
    <row r="46" spans="1:14">
      <c r="B46" s="33" t="s">
        <v>89</v>
      </c>
      <c r="C46" s="39"/>
      <c r="D46" s="39"/>
      <c r="E46" s="39"/>
      <c r="F46" s="39"/>
      <c r="H46" s="38"/>
      <c r="I46" s="38"/>
      <c r="J46" s="38"/>
      <c r="N46" s="38"/>
    </row>
    <row r="47" spans="1:14">
      <c r="B47" s="40"/>
      <c r="C47" s="41" t="s">
        <v>79</v>
      </c>
      <c r="D47" s="41" t="s">
        <v>90</v>
      </c>
      <c r="E47" s="41" t="s">
        <v>7</v>
      </c>
    </row>
    <row r="48" spans="1:14">
      <c r="B48" s="35" t="s">
        <v>32</v>
      </c>
      <c r="C48" s="42">
        <f t="shared" ref="C48:C55" si="10">D7</f>
        <v>6592.2999999999993</v>
      </c>
      <c r="D48" s="43">
        <f t="shared" ref="D48:D55" si="11">N7</f>
        <v>3.2538181881431594E-3</v>
      </c>
      <c r="E48" s="43">
        <f t="shared" ref="E48:E55" si="12">I7</f>
        <v>5.2903586157417908E-2</v>
      </c>
    </row>
    <row r="49" spans="2:5">
      <c r="B49" s="35" t="s">
        <v>6</v>
      </c>
      <c r="C49" s="42">
        <f t="shared" si="10"/>
        <v>2926.3</v>
      </c>
      <c r="D49" s="43">
        <f t="shared" si="11"/>
        <v>-3.2679358759857807E-2</v>
      </c>
      <c r="E49" s="43">
        <f t="shared" si="12"/>
        <v>0.11386514239465831</v>
      </c>
    </row>
    <row r="50" spans="2:5">
      <c r="B50" s="35" t="s">
        <v>27</v>
      </c>
      <c r="C50" s="42">
        <f t="shared" si="10"/>
        <v>2024.3</v>
      </c>
      <c r="D50" s="43">
        <f t="shared" si="11"/>
        <v>6.4494199298700261E-3</v>
      </c>
      <c r="E50" s="43">
        <f t="shared" si="12"/>
        <v>2.1474908103348591E-2</v>
      </c>
    </row>
    <row r="51" spans="2:5">
      <c r="B51" s="35" t="s">
        <v>9</v>
      </c>
      <c r="C51" s="42">
        <f t="shared" si="10"/>
        <v>2883.2</v>
      </c>
      <c r="D51" s="43">
        <f t="shared" si="11"/>
        <v>1.142536745849386E-2</v>
      </c>
      <c r="E51" s="43">
        <f t="shared" si="12"/>
        <v>8.0721882987986354E-2</v>
      </c>
    </row>
    <row r="52" spans="2:5">
      <c r="B52" s="35" t="s">
        <v>29</v>
      </c>
      <c r="C52" s="42">
        <f t="shared" si="10"/>
        <v>230.2</v>
      </c>
      <c r="D52" s="43">
        <f t="shared" si="11"/>
        <v>-3.8457986762789227E-3</v>
      </c>
      <c r="E52" s="43">
        <f t="shared" si="12"/>
        <v>2.5758372590048002E-2</v>
      </c>
    </row>
    <row r="53" spans="2:5">
      <c r="B53" s="35" t="s">
        <v>28</v>
      </c>
      <c r="C53" s="42">
        <f t="shared" si="10"/>
        <v>989.6</v>
      </c>
      <c r="D53" s="43">
        <f t="shared" si="11"/>
        <v>5.1096757135225657E-2</v>
      </c>
      <c r="E53" s="43">
        <f t="shared" si="12"/>
        <v>0.11959635023264246</v>
      </c>
    </row>
    <row r="54" spans="2:5">
      <c r="B54" s="35" t="s">
        <v>10</v>
      </c>
      <c r="C54" s="42">
        <f t="shared" si="10"/>
        <v>2378.6999999999998</v>
      </c>
      <c r="D54" s="43">
        <f t="shared" si="11"/>
        <v>-7.6949799298285659E-4</v>
      </c>
      <c r="E54" s="43">
        <f t="shared" si="12"/>
        <v>9.280196629213483E-2</v>
      </c>
    </row>
    <row r="55" spans="2:5">
      <c r="B55" s="35" t="s">
        <v>26</v>
      </c>
      <c r="C55" s="42">
        <f t="shared" si="10"/>
        <v>1124.2</v>
      </c>
      <c r="D55" s="43">
        <f t="shared" si="11"/>
        <v>0.11565888414494803</v>
      </c>
      <c r="E55" s="43">
        <f t="shared" si="12"/>
        <v>0.16072168927902555</v>
      </c>
    </row>
    <row r="56" spans="2:5">
      <c r="B56" s="35" t="s">
        <v>11</v>
      </c>
      <c r="C56" s="42">
        <f>D16</f>
        <v>904</v>
      </c>
      <c r="D56" s="43">
        <f>N16</f>
        <v>-1.1228771514891803E-2</v>
      </c>
      <c r="E56" s="43">
        <f>I16</f>
        <v>8.1577551013041569E-3</v>
      </c>
    </row>
    <row r="57" spans="2:5">
      <c r="B57" s="35" t="s">
        <v>12</v>
      </c>
      <c r="C57" s="42">
        <f>D17</f>
        <v>7236.3630000000003</v>
      </c>
      <c r="D57" s="43">
        <f>N17</f>
        <v>-9.5515764728043937E-3</v>
      </c>
      <c r="E57" s="43">
        <f>I17</f>
        <v>4.5819842453753631E-3</v>
      </c>
    </row>
    <row r="58" spans="2:5">
      <c r="B58" s="35" t="s">
        <v>85</v>
      </c>
      <c r="C58" s="42">
        <f>D18</f>
        <v>790.2</v>
      </c>
      <c r="D58" s="43">
        <f>N18</f>
        <v>1.4828199167816126E-2</v>
      </c>
      <c r="E58" s="43">
        <f>I18</f>
        <v>2.8915609745387483E-2</v>
      </c>
    </row>
    <row r="59" spans="2:5">
      <c r="B59" s="35" t="s">
        <v>20</v>
      </c>
      <c r="C59" s="42">
        <f>D19</f>
        <v>2071</v>
      </c>
      <c r="D59" s="43">
        <f>N19</f>
        <v>1.597053097205256E-2</v>
      </c>
      <c r="E59" s="43">
        <f>I19</f>
        <v>3.5296844588214839E-2</v>
      </c>
    </row>
    <row r="60" spans="2:5">
      <c r="B60" s="35" t="s">
        <v>33</v>
      </c>
      <c r="C60" s="42">
        <f t="shared" ref="C60:C71" si="13">D21</f>
        <v>1158</v>
      </c>
      <c r="D60" s="43">
        <f t="shared" ref="D60:D71" si="14">N21</f>
        <v>7.7204046617257681E-3</v>
      </c>
      <c r="E60" s="43">
        <f t="shared" ref="E60:E71" si="15">I21</f>
        <v>2.0243304238682192E-2</v>
      </c>
    </row>
    <row r="61" spans="2:5">
      <c r="B61" s="35" t="s">
        <v>30</v>
      </c>
      <c r="C61" s="42">
        <f t="shared" si="13"/>
        <v>972</v>
      </c>
      <c r="D61" s="43">
        <f t="shared" si="14"/>
        <v>2.6733462754023451E-2</v>
      </c>
      <c r="E61" s="43">
        <f t="shared" si="15"/>
        <v>2.9861659411184606E-2</v>
      </c>
    </row>
    <row r="62" spans="2:5">
      <c r="B62" s="35" t="s">
        <v>17</v>
      </c>
      <c r="C62" s="42">
        <f t="shared" si="13"/>
        <v>472.27699999999999</v>
      </c>
      <c r="D62" s="43">
        <f t="shared" si="14"/>
        <v>-1.2143248620049577E-2</v>
      </c>
      <c r="E62" s="43">
        <f t="shared" si="15"/>
        <v>4.86537411532003E-2</v>
      </c>
    </row>
    <row r="63" spans="2:5">
      <c r="B63" s="35" t="s">
        <v>37</v>
      </c>
      <c r="C63" s="42">
        <f t="shared" si="13"/>
        <v>211.3</v>
      </c>
      <c r="D63" s="43">
        <f t="shared" si="14"/>
        <v>6.3935051338704068E-3</v>
      </c>
      <c r="E63" s="43">
        <f t="shared" si="15"/>
        <v>1.7453145778783648E-2</v>
      </c>
    </row>
    <row r="64" spans="2:5">
      <c r="B64" s="35" t="s">
        <v>34</v>
      </c>
      <c r="C64" s="42">
        <f t="shared" si="13"/>
        <v>2308</v>
      </c>
      <c r="D64" s="43">
        <f t="shared" si="14"/>
        <v>1.9891357787582855E-2</v>
      </c>
      <c r="E64" s="43">
        <f t="shared" si="15"/>
        <v>4.595302756385241E-2</v>
      </c>
    </row>
    <row r="65" spans="2:5">
      <c r="B65" s="35" t="s">
        <v>23</v>
      </c>
      <c r="C65" s="42">
        <f t="shared" si="13"/>
        <v>3500.8</v>
      </c>
      <c r="D65" s="43">
        <f t="shared" si="14"/>
        <v>9.7949115460662216E-3</v>
      </c>
      <c r="E65" s="43">
        <f t="shared" si="15"/>
        <v>9.9563612866822287E-3</v>
      </c>
    </row>
    <row r="66" spans="2:5">
      <c r="B66" s="35" t="s">
        <v>35</v>
      </c>
      <c r="C66" s="42">
        <f t="shared" si="13"/>
        <v>23069</v>
      </c>
      <c r="D66" s="43">
        <f t="shared" si="14"/>
        <v>3.8391485675342153E-2</v>
      </c>
      <c r="E66" s="43">
        <f t="shared" si="15"/>
        <v>3.9895854680789065E-2</v>
      </c>
    </row>
    <row r="67" spans="2:5">
      <c r="B67" s="35" t="s">
        <v>36</v>
      </c>
      <c r="C67" s="42">
        <f t="shared" si="13"/>
        <v>2547.5</v>
      </c>
      <c r="D67" s="43">
        <f t="shared" si="14"/>
        <v>1.0561486601380305E-2</v>
      </c>
      <c r="E67" s="43">
        <f t="shared" si="15"/>
        <v>2.1219423414748726E-2</v>
      </c>
    </row>
    <row r="68" spans="2:5">
      <c r="B68" s="35" t="s">
        <v>13</v>
      </c>
      <c r="C68" s="42">
        <f t="shared" si="13"/>
        <v>879.98787100000004</v>
      </c>
      <c r="D68" s="43">
        <f t="shared" si="14"/>
        <v>1.509970534813632E-2</v>
      </c>
      <c r="E68" s="43">
        <f t="shared" si="15"/>
        <v>1.7971185889973984E-2</v>
      </c>
    </row>
    <row r="69" spans="2:5">
      <c r="B69" s="35" t="s">
        <v>14</v>
      </c>
      <c r="C69" s="42">
        <f t="shared" si="13"/>
        <v>4032.2</v>
      </c>
      <c r="D69" s="43">
        <f t="shared" si="14"/>
        <v>3.4250913607622793E-3</v>
      </c>
      <c r="E69" s="43">
        <f t="shared" si="15"/>
        <v>2.429931999026147E-2</v>
      </c>
    </row>
    <row r="70" spans="2:5">
      <c r="B70" s="35" t="s">
        <v>15</v>
      </c>
      <c r="C70" s="42">
        <f t="shared" si="13"/>
        <v>1687.3</v>
      </c>
      <c r="D70" s="43">
        <f t="shared" si="14"/>
        <v>1.1736215079799481E-2</v>
      </c>
      <c r="E70" s="43">
        <f t="shared" si="15"/>
        <v>2.7775674349848716E-2</v>
      </c>
    </row>
    <row r="71" spans="2:5">
      <c r="B71" s="35" t="s">
        <v>18</v>
      </c>
      <c r="C71" s="42">
        <f t="shared" si="13"/>
        <v>17148.400000000001</v>
      </c>
      <c r="D71" s="43">
        <f t="shared" si="14"/>
        <v>1.3411938859081755E-2</v>
      </c>
      <c r="E71" s="43">
        <f t="shared" si="15"/>
        <v>3.65643685682552E-2</v>
      </c>
    </row>
    <row r="72" spans="2:5">
      <c r="B72" s="35" t="s">
        <v>16</v>
      </c>
      <c r="C72" s="42">
        <f>D40</f>
        <v>8721.9</v>
      </c>
      <c r="D72" s="43">
        <f>N40</f>
        <v>2.1778793675604126E-2</v>
      </c>
      <c r="E72" s="43">
        <f>I40</f>
        <v>6.8965762637081096E-2</v>
      </c>
    </row>
    <row r="73" spans="2:5">
      <c r="B73" s="35" t="s">
        <v>25</v>
      </c>
      <c r="C73" s="42">
        <f>D41</f>
        <v>1511.6</v>
      </c>
      <c r="D73" s="43">
        <f>N41</f>
        <v>0.15677857383468699</v>
      </c>
      <c r="E73" s="43">
        <f>I41</f>
        <v>0.204646377125528</v>
      </c>
    </row>
    <row r="74" spans="2:5">
      <c r="B74" s="35" t="s">
        <v>38</v>
      </c>
      <c r="C74" s="42">
        <f t="shared" ref="C74:C75" si="16">D42</f>
        <v>6850</v>
      </c>
      <c r="D74" s="43">
        <f>N42</f>
        <v>2.3225426485560139E-3</v>
      </c>
      <c r="E74" s="43">
        <f>I42</f>
        <v>6.4663190209936364E-3</v>
      </c>
    </row>
    <row r="75" spans="2:5">
      <c r="B75" s="35" t="s">
        <v>39</v>
      </c>
      <c r="C75" s="42">
        <f t="shared" si="16"/>
        <v>2070</v>
      </c>
      <c r="D75" s="43">
        <f>N43</f>
        <v>2.3676798968472667E-4</v>
      </c>
      <c r="E75" s="43">
        <f>I43</f>
        <v>2.4459475139838481E-3</v>
      </c>
    </row>
  </sheetData>
  <mergeCells count="4">
    <mergeCell ref="H1:I1"/>
    <mergeCell ref="C1:D1"/>
    <mergeCell ref="E1:F1"/>
    <mergeCell ref="K1:L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workbookViewId="0">
      <selection activeCell="E3" sqref="E3"/>
    </sheetView>
  </sheetViews>
  <sheetFormatPr defaultRowHeight="10.199999999999999"/>
  <cols>
    <col min="1" max="1" width="7.21875" style="3" bestFit="1" customWidth="1"/>
    <col min="2" max="2" width="9.44140625" style="3" bestFit="1" customWidth="1"/>
    <col min="3" max="3" width="11.6640625" style="3" customWidth="1"/>
    <col min="4" max="4" width="10.77734375" style="3" customWidth="1"/>
    <col min="5" max="5" width="12" style="3" customWidth="1"/>
    <col min="6" max="6" width="10.33203125" style="3" bestFit="1" customWidth="1"/>
    <col min="7" max="9" width="9" style="3"/>
    <col min="10" max="11" width="9.77734375" style="3" customWidth="1"/>
    <col min="12" max="256" width="9" style="3"/>
    <col min="257" max="257" width="24.6640625" style="3" bestFit="1" customWidth="1"/>
    <col min="258" max="258" width="9.44140625" style="3" bestFit="1" customWidth="1"/>
    <col min="259" max="259" width="11.6640625" style="3" customWidth="1"/>
    <col min="260" max="260" width="10.77734375" style="3" customWidth="1"/>
    <col min="261" max="261" width="12" style="3" customWidth="1"/>
    <col min="262" max="512" width="9" style="3"/>
    <col min="513" max="513" width="24.6640625" style="3" bestFit="1" customWidth="1"/>
    <col min="514" max="514" width="9.44140625" style="3" bestFit="1" customWidth="1"/>
    <col min="515" max="515" width="11.6640625" style="3" customWidth="1"/>
    <col min="516" max="516" width="10.77734375" style="3" customWidth="1"/>
    <col min="517" max="517" width="12" style="3" customWidth="1"/>
    <col min="518" max="768" width="9" style="3"/>
    <col min="769" max="769" width="24.6640625" style="3" bestFit="1" customWidth="1"/>
    <col min="770" max="770" width="9.44140625" style="3" bestFit="1" customWidth="1"/>
    <col min="771" max="771" width="11.6640625" style="3" customWidth="1"/>
    <col min="772" max="772" width="10.77734375" style="3" customWidth="1"/>
    <col min="773" max="773" width="12" style="3" customWidth="1"/>
    <col min="774" max="1024" width="9" style="3"/>
    <col min="1025" max="1025" width="24.6640625" style="3" bestFit="1" customWidth="1"/>
    <col min="1026" max="1026" width="9.44140625" style="3" bestFit="1" customWidth="1"/>
    <col min="1027" max="1027" width="11.6640625" style="3" customWidth="1"/>
    <col min="1028" max="1028" width="10.77734375" style="3" customWidth="1"/>
    <col min="1029" max="1029" width="12" style="3" customWidth="1"/>
    <col min="1030" max="1280" width="9" style="3"/>
    <col min="1281" max="1281" width="24.6640625" style="3" bestFit="1" customWidth="1"/>
    <col min="1282" max="1282" width="9.44140625" style="3" bestFit="1" customWidth="1"/>
    <col min="1283" max="1283" width="11.6640625" style="3" customWidth="1"/>
    <col min="1284" max="1284" width="10.77734375" style="3" customWidth="1"/>
    <col min="1285" max="1285" width="12" style="3" customWidth="1"/>
    <col min="1286" max="1536" width="9" style="3"/>
    <col min="1537" max="1537" width="24.6640625" style="3" bestFit="1" customWidth="1"/>
    <col min="1538" max="1538" width="9.44140625" style="3" bestFit="1" customWidth="1"/>
    <col min="1539" max="1539" width="11.6640625" style="3" customWidth="1"/>
    <col min="1540" max="1540" width="10.77734375" style="3" customWidth="1"/>
    <col min="1541" max="1541" width="12" style="3" customWidth="1"/>
    <col min="1542" max="1792" width="9" style="3"/>
    <col min="1793" max="1793" width="24.6640625" style="3" bestFit="1" customWidth="1"/>
    <col min="1794" max="1794" width="9.44140625" style="3" bestFit="1" customWidth="1"/>
    <col min="1795" max="1795" width="11.6640625" style="3" customWidth="1"/>
    <col min="1796" max="1796" width="10.77734375" style="3" customWidth="1"/>
    <col min="1797" max="1797" width="12" style="3" customWidth="1"/>
    <col min="1798" max="2048" width="9" style="3"/>
    <col min="2049" max="2049" width="24.6640625" style="3" bestFit="1" customWidth="1"/>
    <col min="2050" max="2050" width="9.44140625" style="3" bestFit="1" customWidth="1"/>
    <col min="2051" max="2051" width="11.6640625" style="3" customWidth="1"/>
    <col min="2052" max="2052" width="10.77734375" style="3" customWidth="1"/>
    <col min="2053" max="2053" width="12" style="3" customWidth="1"/>
    <col min="2054" max="2304" width="9" style="3"/>
    <col min="2305" max="2305" width="24.6640625" style="3" bestFit="1" customWidth="1"/>
    <col min="2306" max="2306" width="9.44140625" style="3" bestFit="1" customWidth="1"/>
    <col min="2307" max="2307" width="11.6640625" style="3" customWidth="1"/>
    <col min="2308" max="2308" width="10.77734375" style="3" customWidth="1"/>
    <col min="2309" max="2309" width="12" style="3" customWidth="1"/>
    <col min="2310" max="2560" width="9" style="3"/>
    <col min="2561" max="2561" width="24.6640625" style="3" bestFit="1" customWidth="1"/>
    <col min="2562" max="2562" width="9.44140625" style="3" bestFit="1" customWidth="1"/>
    <col min="2563" max="2563" width="11.6640625" style="3" customWidth="1"/>
    <col min="2564" max="2564" width="10.77734375" style="3" customWidth="1"/>
    <col min="2565" max="2565" width="12" style="3" customWidth="1"/>
    <col min="2566" max="2816" width="9" style="3"/>
    <col min="2817" max="2817" width="24.6640625" style="3" bestFit="1" customWidth="1"/>
    <col min="2818" max="2818" width="9.44140625" style="3" bestFit="1" customWidth="1"/>
    <col min="2819" max="2819" width="11.6640625" style="3" customWidth="1"/>
    <col min="2820" max="2820" width="10.77734375" style="3" customWidth="1"/>
    <col min="2821" max="2821" width="12" style="3" customWidth="1"/>
    <col min="2822" max="3072" width="9" style="3"/>
    <col min="3073" max="3073" width="24.6640625" style="3" bestFit="1" customWidth="1"/>
    <col min="3074" max="3074" width="9.44140625" style="3" bestFit="1" customWidth="1"/>
    <col min="3075" max="3075" width="11.6640625" style="3" customWidth="1"/>
    <col min="3076" max="3076" width="10.77734375" style="3" customWidth="1"/>
    <col min="3077" max="3077" width="12" style="3" customWidth="1"/>
    <col min="3078" max="3328" width="9" style="3"/>
    <col min="3329" max="3329" width="24.6640625" style="3" bestFit="1" customWidth="1"/>
    <col min="3330" max="3330" width="9.44140625" style="3" bestFit="1" customWidth="1"/>
    <col min="3331" max="3331" width="11.6640625" style="3" customWidth="1"/>
    <col min="3332" max="3332" width="10.77734375" style="3" customWidth="1"/>
    <col min="3333" max="3333" width="12" style="3" customWidth="1"/>
    <col min="3334" max="3584" width="9" style="3"/>
    <col min="3585" max="3585" width="24.6640625" style="3" bestFit="1" customWidth="1"/>
    <col min="3586" max="3586" width="9.44140625" style="3" bestFit="1" customWidth="1"/>
    <col min="3587" max="3587" width="11.6640625" style="3" customWidth="1"/>
    <col min="3588" max="3588" width="10.77734375" style="3" customWidth="1"/>
    <col min="3589" max="3589" width="12" style="3" customWidth="1"/>
    <col min="3590" max="3840" width="9" style="3"/>
    <col min="3841" max="3841" width="24.6640625" style="3" bestFit="1" customWidth="1"/>
    <col min="3842" max="3842" width="9.44140625" style="3" bestFit="1" customWidth="1"/>
    <col min="3843" max="3843" width="11.6640625" style="3" customWidth="1"/>
    <col min="3844" max="3844" width="10.77734375" style="3" customWidth="1"/>
    <col min="3845" max="3845" width="12" style="3" customWidth="1"/>
    <col min="3846" max="4096" width="9" style="3"/>
    <col min="4097" max="4097" width="24.6640625" style="3" bestFit="1" customWidth="1"/>
    <col min="4098" max="4098" width="9.44140625" style="3" bestFit="1" customWidth="1"/>
    <col min="4099" max="4099" width="11.6640625" style="3" customWidth="1"/>
    <col min="4100" max="4100" width="10.77734375" style="3" customWidth="1"/>
    <col min="4101" max="4101" width="12" style="3" customWidth="1"/>
    <col min="4102" max="4352" width="9" style="3"/>
    <col min="4353" max="4353" width="24.6640625" style="3" bestFit="1" customWidth="1"/>
    <col min="4354" max="4354" width="9.44140625" style="3" bestFit="1" customWidth="1"/>
    <col min="4355" max="4355" width="11.6640625" style="3" customWidth="1"/>
    <col min="4356" max="4356" width="10.77734375" style="3" customWidth="1"/>
    <col min="4357" max="4357" width="12" style="3" customWidth="1"/>
    <col min="4358" max="4608" width="9" style="3"/>
    <col min="4609" max="4609" width="24.6640625" style="3" bestFit="1" customWidth="1"/>
    <col min="4610" max="4610" width="9.44140625" style="3" bestFit="1" customWidth="1"/>
    <col min="4611" max="4611" width="11.6640625" style="3" customWidth="1"/>
    <col min="4612" max="4612" width="10.77734375" style="3" customWidth="1"/>
    <col min="4613" max="4613" width="12" style="3" customWidth="1"/>
    <col min="4614" max="4864" width="9" style="3"/>
    <col min="4865" max="4865" width="24.6640625" style="3" bestFit="1" customWidth="1"/>
    <col min="4866" max="4866" width="9.44140625" style="3" bestFit="1" customWidth="1"/>
    <col min="4867" max="4867" width="11.6640625" style="3" customWidth="1"/>
    <col min="4868" max="4868" width="10.77734375" style="3" customWidth="1"/>
    <col min="4869" max="4869" width="12" style="3" customWidth="1"/>
    <col min="4870" max="5120" width="9" style="3"/>
    <col min="5121" max="5121" width="24.6640625" style="3" bestFit="1" customWidth="1"/>
    <col min="5122" max="5122" width="9.44140625" style="3" bestFit="1" customWidth="1"/>
    <col min="5123" max="5123" width="11.6640625" style="3" customWidth="1"/>
    <col min="5124" max="5124" width="10.77734375" style="3" customWidth="1"/>
    <col min="5125" max="5125" width="12" style="3" customWidth="1"/>
    <col min="5126" max="5376" width="9" style="3"/>
    <col min="5377" max="5377" width="24.6640625" style="3" bestFit="1" customWidth="1"/>
    <col min="5378" max="5378" width="9.44140625" style="3" bestFit="1" customWidth="1"/>
    <col min="5379" max="5379" width="11.6640625" style="3" customWidth="1"/>
    <col min="5380" max="5380" width="10.77734375" style="3" customWidth="1"/>
    <col min="5381" max="5381" width="12" style="3" customWidth="1"/>
    <col min="5382" max="5632" width="9" style="3"/>
    <col min="5633" max="5633" width="24.6640625" style="3" bestFit="1" customWidth="1"/>
    <col min="5634" max="5634" width="9.44140625" style="3" bestFit="1" customWidth="1"/>
    <col min="5635" max="5635" width="11.6640625" style="3" customWidth="1"/>
    <col min="5636" max="5636" width="10.77734375" style="3" customWidth="1"/>
    <col min="5637" max="5637" width="12" style="3" customWidth="1"/>
    <col min="5638" max="5888" width="9" style="3"/>
    <col min="5889" max="5889" width="24.6640625" style="3" bestFit="1" customWidth="1"/>
    <col min="5890" max="5890" width="9.44140625" style="3" bestFit="1" customWidth="1"/>
    <col min="5891" max="5891" width="11.6640625" style="3" customWidth="1"/>
    <col min="5892" max="5892" width="10.77734375" style="3" customWidth="1"/>
    <col min="5893" max="5893" width="12" style="3" customWidth="1"/>
    <col min="5894" max="6144" width="9" style="3"/>
    <col min="6145" max="6145" width="24.6640625" style="3" bestFit="1" customWidth="1"/>
    <col min="6146" max="6146" width="9.44140625" style="3" bestFit="1" customWidth="1"/>
    <col min="6147" max="6147" width="11.6640625" style="3" customWidth="1"/>
    <col min="6148" max="6148" width="10.77734375" style="3" customWidth="1"/>
    <col min="6149" max="6149" width="12" style="3" customWidth="1"/>
    <col min="6150" max="6400" width="9" style="3"/>
    <col min="6401" max="6401" width="24.6640625" style="3" bestFit="1" customWidth="1"/>
    <col min="6402" max="6402" width="9.44140625" style="3" bestFit="1" customWidth="1"/>
    <col min="6403" max="6403" width="11.6640625" style="3" customWidth="1"/>
    <col min="6404" max="6404" width="10.77734375" style="3" customWidth="1"/>
    <col min="6405" max="6405" width="12" style="3" customWidth="1"/>
    <col min="6406" max="6656" width="9" style="3"/>
    <col min="6657" max="6657" width="24.6640625" style="3" bestFit="1" customWidth="1"/>
    <col min="6658" max="6658" width="9.44140625" style="3" bestFit="1" customWidth="1"/>
    <col min="6659" max="6659" width="11.6640625" style="3" customWidth="1"/>
    <col min="6660" max="6660" width="10.77734375" style="3" customWidth="1"/>
    <col min="6661" max="6661" width="12" style="3" customWidth="1"/>
    <col min="6662" max="6912" width="9" style="3"/>
    <col min="6913" max="6913" width="24.6640625" style="3" bestFit="1" customWidth="1"/>
    <col min="6914" max="6914" width="9.44140625" style="3" bestFit="1" customWidth="1"/>
    <col min="6915" max="6915" width="11.6640625" style="3" customWidth="1"/>
    <col min="6916" max="6916" width="10.77734375" style="3" customWidth="1"/>
    <col min="6917" max="6917" width="12" style="3" customWidth="1"/>
    <col min="6918" max="7168" width="9" style="3"/>
    <col min="7169" max="7169" width="24.6640625" style="3" bestFit="1" customWidth="1"/>
    <col min="7170" max="7170" width="9.44140625" style="3" bestFit="1" customWidth="1"/>
    <col min="7171" max="7171" width="11.6640625" style="3" customWidth="1"/>
    <col min="7172" max="7172" width="10.77734375" style="3" customWidth="1"/>
    <col min="7173" max="7173" width="12" style="3" customWidth="1"/>
    <col min="7174" max="7424" width="9" style="3"/>
    <col min="7425" max="7425" width="24.6640625" style="3" bestFit="1" customWidth="1"/>
    <col min="7426" max="7426" width="9.44140625" style="3" bestFit="1" customWidth="1"/>
    <col min="7427" max="7427" width="11.6640625" style="3" customWidth="1"/>
    <col min="7428" max="7428" width="10.77734375" style="3" customWidth="1"/>
    <col min="7429" max="7429" width="12" style="3" customWidth="1"/>
    <col min="7430" max="7680" width="9" style="3"/>
    <col min="7681" max="7681" width="24.6640625" style="3" bestFit="1" customWidth="1"/>
    <col min="7682" max="7682" width="9.44140625" style="3" bestFit="1" customWidth="1"/>
    <col min="7683" max="7683" width="11.6640625" style="3" customWidth="1"/>
    <col min="7684" max="7684" width="10.77734375" style="3" customWidth="1"/>
    <col min="7685" max="7685" width="12" style="3" customWidth="1"/>
    <col min="7686" max="7936" width="9" style="3"/>
    <col min="7937" max="7937" width="24.6640625" style="3" bestFit="1" customWidth="1"/>
    <col min="7938" max="7938" width="9.44140625" style="3" bestFit="1" customWidth="1"/>
    <col min="7939" max="7939" width="11.6640625" style="3" customWidth="1"/>
    <col min="7940" max="7940" width="10.77734375" style="3" customWidth="1"/>
    <col min="7941" max="7941" width="12" style="3" customWidth="1"/>
    <col min="7942" max="8192" width="9" style="3"/>
    <col min="8193" max="8193" width="24.6640625" style="3" bestFit="1" customWidth="1"/>
    <col min="8194" max="8194" width="9.44140625" style="3" bestFit="1" customWidth="1"/>
    <col min="8195" max="8195" width="11.6640625" style="3" customWidth="1"/>
    <col min="8196" max="8196" width="10.77734375" style="3" customWidth="1"/>
    <col min="8197" max="8197" width="12" style="3" customWidth="1"/>
    <col min="8198" max="8448" width="9" style="3"/>
    <col min="8449" max="8449" width="24.6640625" style="3" bestFit="1" customWidth="1"/>
    <col min="8450" max="8450" width="9.44140625" style="3" bestFit="1" customWidth="1"/>
    <col min="8451" max="8451" width="11.6640625" style="3" customWidth="1"/>
    <col min="8452" max="8452" width="10.77734375" style="3" customWidth="1"/>
    <col min="8453" max="8453" width="12" style="3" customWidth="1"/>
    <col min="8454" max="8704" width="9" style="3"/>
    <col min="8705" max="8705" width="24.6640625" style="3" bestFit="1" customWidth="1"/>
    <col min="8706" max="8706" width="9.44140625" style="3" bestFit="1" customWidth="1"/>
    <col min="8707" max="8707" width="11.6640625" style="3" customWidth="1"/>
    <col min="8708" max="8708" width="10.77734375" style="3" customWidth="1"/>
    <col min="8709" max="8709" width="12" style="3" customWidth="1"/>
    <col min="8710" max="8960" width="9" style="3"/>
    <col min="8961" max="8961" width="24.6640625" style="3" bestFit="1" customWidth="1"/>
    <col min="8962" max="8962" width="9.44140625" style="3" bestFit="1" customWidth="1"/>
    <col min="8963" max="8963" width="11.6640625" style="3" customWidth="1"/>
    <col min="8964" max="8964" width="10.77734375" style="3" customWidth="1"/>
    <col min="8965" max="8965" width="12" style="3" customWidth="1"/>
    <col min="8966" max="9216" width="9" style="3"/>
    <col min="9217" max="9217" width="24.6640625" style="3" bestFit="1" customWidth="1"/>
    <col min="9218" max="9218" width="9.44140625" style="3" bestFit="1" customWidth="1"/>
    <col min="9219" max="9219" width="11.6640625" style="3" customWidth="1"/>
    <col min="9220" max="9220" width="10.77734375" style="3" customWidth="1"/>
    <col min="9221" max="9221" width="12" style="3" customWidth="1"/>
    <col min="9222" max="9472" width="9" style="3"/>
    <col min="9473" max="9473" width="24.6640625" style="3" bestFit="1" customWidth="1"/>
    <col min="9474" max="9474" width="9.44140625" style="3" bestFit="1" customWidth="1"/>
    <col min="9475" max="9475" width="11.6640625" style="3" customWidth="1"/>
    <col min="9476" max="9476" width="10.77734375" style="3" customWidth="1"/>
    <col min="9477" max="9477" width="12" style="3" customWidth="1"/>
    <col min="9478" max="9728" width="9" style="3"/>
    <col min="9729" max="9729" width="24.6640625" style="3" bestFit="1" customWidth="1"/>
    <col min="9730" max="9730" width="9.44140625" style="3" bestFit="1" customWidth="1"/>
    <col min="9731" max="9731" width="11.6640625" style="3" customWidth="1"/>
    <col min="9732" max="9732" width="10.77734375" style="3" customWidth="1"/>
    <col min="9733" max="9733" width="12" style="3" customWidth="1"/>
    <col min="9734" max="9984" width="9" style="3"/>
    <col min="9985" max="9985" width="24.6640625" style="3" bestFit="1" customWidth="1"/>
    <col min="9986" max="9986" width="9.44140625" style="3" bestFit="1" customWidth="1"/>
    <col min="9987" max="9987" width="11.6640625" style="3" customWidth="1"/>
    <col min="9988" max="9988" width="10.77734375" style="3" customWidth="1"/>
    <col min="9989" max="9989" width="12" style="3" customWidth="1"/>
    <col min="9990" max="10240" width="9" style="3"/>
    <col min="10241" max="10241" width="24.6640625" style="3" bestFit="1" customWidth="1"/>
    <col min="10242" max="10242" width="9.44140625" style="3" bestFit="1" customWidth="1"/>
    <col min="10243" max="10243" width="11.6640625" style="3" customWidth="1"/>
    <col min="10244" max="10244" width="10.77734375" style="3" customWidth="1"/>
    <col min="10245" max="10245" width="12" style="3" customWidth="1"/>
    <col min="10246" max="10496" width="9" style="3"/>
    <col min="10497" max="10497" width="24.6640625" style="3" bestFit="1" customWidth="1"/>
    <col min="10498" max="10498" width="9.44140625" style="3" bestFit="1" customWidth="1"/>
    <col min="10499" max="10499" width="11.6640625" style="3" customWidth="1"/>
    <col min="10500" max="10500" width="10.77734375" style="3" customWidth="1"/>
    <col min="10501" max="10501" width="12" style="3" customWidth="1"/>
    <col min="10502" max="10752" width="9" style="3"/>
    <col min="10753" max="10753" width="24.6640625" style="3" bestFit="1" customWidth="1"/>
    <col min="10754" max="10754" width="9.44140625" style="3" bestFit="1" customWidth="1"/>
    <col min="10755" max="10755" width="11.6640625" style="3" customWidth="1"/>
    <col min="10756" max="10756" width="10.77734375" style="3" customWidth="1"/>
    <col min="10757" max="10757" width="12" style="3" customWidth="1"/>
    <col min="10758" max="11008" width="9" style="3"/>
    <col min="11009" max="11009" width="24.6640625" style="3" bestFit="1" customWidth="1"/>
    <col min="11010" max="11010" width="9.44140625" style="3" bestFit="1" customWidth="1"/>
    <col min="11011" max="11011" width="11.6640625" style="3" customWidth="1"/>
    <col min="11012" max="11012" width="10.77734375" style="3" customWidth="1"/>
    <col min="11013" max="11013" width="12" style="3" customWidth="1"/>
    <col min="11014" max="11264" width="9" style="3"/>
    <col min="11265" max="11265" width="24.6640625" style="3" bestFit="1" customWidth="1"/>
    <col min="11266" max="11266" width="9.44140625" style="3" bestFit="1" customWidth="1"/>
    <col min="11267" max="11267" width="11.6640625" style="3" customWidth="1"/>
    <col min="11268" max="11268" width="10.77734375" style="3" customWidth="1"/>
    <col min="11269" max="11269" width="12" style="3" customWidth="1"/>
    <col min="11270" max="11520" width="9" style="3"/>
    <col min="11521" max="11521" width="24.6640625" style="3" bestFit="1" customWidth="1"/>
    <col min="11522" max="11522" width="9.44140625" style="3" bestFit="1" customWidth="1"/>
    <col min="11523" max="11523" width="11.6640625" style="3" customWidth="1"/>
    <col min="11524" max="11524" width="10.77734375" style="3" customWidth="1"/>
    <col min="11525" max="11525" width="12" style="3" customWidth="1"/>
    <col min="11526" max="11776" width="9" style="3"/>
    <col min="11777" max="11777" width="24.6640625" style="3" bestFit="1" customWidth="1"/>
    <col min="11778" max="11778" width="9.44140625" style="3" bestFit="1" customWidth="1"/>
    <col min="11779" max="11779" width="11.6640625" style="3" customWidth="1"/>
    <col min="11780" max="11780" width="10.77734375" style="3" customWidth="1"/>
    <col min="11781" max="11781" width="12" style="3" customWidth="1"/>
    <col min="11782" max="12032" width="9" style="3"/>
    <col min="12033" max="12033" width="24.6640625" style="3" bestFit="1" customWidth="1"/>
    <col min="12034" max="12034" width="9.44140625" style="3" bestFit="1" customWidth="1"/>
    <col min="12035" max="12035" width="11.6640625" style="3" customWidth="1"/>
    <col min="12036" max="12036" width="10.77734375" style="3" customWidth="1"/>
    <col min="12037" max="12037" width="12" style="3" customWidth="1"/>
    <col min="12038" max="12288" width="9" style="3"/>
    <col min="12289" max="12289" width="24.6640625" style="3" bestFit="1" customWidth="1"/>
    <col min="12290" max="12290" width="9.44140625" style="3" bestFit="1" customWidth="1"/>
    <col min="12291" max="12291" width="11.6640625" style="3" customWidth="1"/>
    <col min="12292" max="12292" width="10.77734375" style="3" customWidth="1"/>
    <col min="12293" max="12293" width="12" style="3" customWidth="1"/>
    <col min="12294" max="12544" width="9" style="3"/>
    <col min="12545" max="12545" width="24.6640625" style="3" bestFit="1" customWidth="1"/>
    <col min="12546" max="12546" width="9.44140625" style="3" bestFit="1" customWidth="1"/>
    <col min="12547" max="12547" width="11.6640625" style="3" customWidth="1"/>
    <col min="12548" max="12548" width="10.77734375" style="3" customWidth="1"/>
    <col min="12549" max="12549" width="12" style="3" customWidth="1"/>
    <col min="12550" max="12800" width="9" style="3"/>
    <col min="12801" max="12801" width="24.6640625" style="3" bestFit="1" customWidth="1"/>
    <col min="12802" max="12802" width="9.44140625" style="3" bestFit="1" customWidth="1"/>
    <col min="12803" max="12803" width="11.6640625" style="3" customWidth="1"/>
    <col min="12804" max="12804" width="10.77734375" style="3" customWidth="1"/>
    <col min="12805" max="12805" width="12" style="3" customWidth="1"/>
    <col min="12806" max="13056" width="9" style="3"/>
    <col min="13057" max="13057" width="24.6640625" style="3" bestFit="1" customWidth="1"/>
    <col min="13058" max="13058" width="9.44140625" style="3" bestFit="1" customWidth="1"/>
    <col min="13059" max="13059" width="11.6640625" style="3" customWidth="1"/>
    <col min="13060" max="13060" width="10.77734375" style="3" customWidth="1"/>
    <col min="13061" max="13061" width="12" style="3" customWidth="1"/>
    <col min="13062" max="13312" width="9" style="3"/>
    <col min="13313" max="13313" width="24.6640625" style="3" bestFit="1" customWidth="1"/>
    <col min="13314" max="13314" width="9.44140625" style="3" bestFit="1" customWidth="1"/>
    <col min="13315" max="13315" width="11.6640625" style="3" customWidth="1"/>
    <col min="13316" max="13316" width="10.77734375" style="3" customWidth="1"/>
    <col min="13317" max="13317" width="12" style="3" customWidth="1"/>
    <col min="13318" max="13568" width="9" style="3"/>
    <col min="13569" max="13569" width="24.6640625" style="3" bestFit="1" customWidth="1"/>
    <col min="13570" max="13570" width="9.44140625" style="3" bestFit="1" customWidth="1"/>
    <col min="13571" max="13571" width="11.6640625" style="3" customWidth="1"/>
    <col min="13572" max="13572" width="10.77734375" style="3" customWidth="1"/>
    <col min="13573" max="13573" width="12" style="3" customWidth="1"/>
    <col min="13574" max="13824" width="9" style="3"/>
    <col min="13825" max="13825" width="24.6640625" style="3" bestFit="1" customWidth="1"/>
    <col min="13826" max="13826" width="9.44140625" style="3" bestFit="1" customWidth="1"/>
    <col min="13827" max="13827" width="11.6640625" style="3" customWidth="1"/>
    <col min="13828" max="13828" width="10.77734375" style="3" customWidth="1"/>
    <col min="13829" max="13829" width="12" style="3" customWidth="1"/>
    <col min="13830" max="14080" width="9" style="3"/>
    <col min="14081" max="14081" width="24.6640625" style="3" bestFit="1" customWidth="1"/>
    <col min="14082" max="14082" width="9.44140625" style="3" bestFit="1" customWidth="1"/>
    <col min="14083" max="14083" width="11.6640625" style="3" customWidth="1"/>
    <col min="14084" max="14084" width="10.77734375" style="3" customWidth="1"/>
    <col min="14085" max="14085" width="12" style="3" customWidth="1"/>
    <col min="14086" max="14336" width="9" style="3"/>
    <col min="14337" max="14337" width="24.6640625" style="3" bestFit="1" customWidth="1"/>
    <col min="14338" max="14338" width="9.44140625" style="3" bestFit="1" customWidth="1"/>
    <col min="14339" max="14339" width="11.6640625" style="3" customWidth="1"/>
    <col min="14340" max="14340" width="10.77734375" style="3" customWidth="1"/>
    <col min="14341" max="14341" width="12" style="3" customWidth="1"/>
    <col min="14342" max="14592" width="9" style="3"/>
    <col min="14593" max="14593" width="24.6640625" style="3" bestFit="1" customWidth="1"/>
    <col min="14594" max="14594" width="9.44140625" style="3" bestFit="1" customWidth="1"/>
    <col min="14595" max="14595" width="11.6640625" style="3" customWidth="1"/>
    <col min="14596" max="14596" width="10.77734375" style="3" customWidth="1"/>
    <col min="14597" max="14597" width="12" style="3" customWidth="1"/>
    <col min="14598" max="14848" width="9" style="3"/>
    <col min="14849" max="14849" width="24.6640625" style="3" bestFit="1" customWidth="1"/>
    <col min="14850" max="14850" width="9.44140625" style="3" bestFit="1" customWidth="1"/>
    <col min="14851" max="14851" width="11.6640625" style="3" customWidth="1"/>
    <col min="14852" max="14852" width="10.77734375" style="3" customWidth="1"/>
    <col min="14853" max="14853" width="12" style="3" customWidth="1"/>
    <col min="14854" max="15104" width="9" style="3"/>
    <col min="15105" max="15105" width="24.6640625" style="3" bestFit="1" customWidth="1"/>
    <col min="15106" max="15106" width="9.44140625" style="3" bestFit="1" customWidth="1"/>
    <col min="15107" max="15107" width="11.6640625" style="3" customWidth="1"/>
    <col min="15108" max="15108" width="10.77734375" style="3" customWidth="1"/>
    <col min="15109" max="15109" width="12" style="3" customWidth="1"/>
    <col min="15110" max="15360" width="9" style="3"/>
    <col min="15361" max="15361" width="24.6640625" style="3" bestFit="1" customWidth="1"/>
    <col min="15362" max="15362" width="9.44140625" style="3" bestFit="1" customWidth="1"/>
    <col min="15363" max="15363" width="11.6640625" style="3" customWidth="1"/>
    <col min="15364" max="15364" width="10.77734375" style="3" customWidth="1"/>
    <col min="15365" max="15365" width="12" style="3" customWidth="1"/>
    <col min="15366" max="15616" width="9" style="3"/>
    <col min="15617" max="15617" width="24.6640625" style="3" bestFit="1" customWidth="1"/>
    <col min="15618" max="15618" width="9.44140625" style="3" bestFit="1" customWidth="1"/>
    <col min="15619" max="15619" width="11.6640625" style="3" customWidth="1"/>
    <col min="15620" max="15620" width="10.77734375" style="3" customWidth="1"/>
    <col min="15621" max="15621" width="12" style="3" customWidth="1"/>
    <col min="15622" max="15872" width="9" style="3"/>
    <col min="15873" max="15873" width="24.6640625" style="3" bestFit="1" customWidth="1"/>
    <col min="15874" max="15874" width="9.44140625" style="3" bestFit="1" customWidth="1"/>
    <col min="15875" max="15875" width="11.6640625" style="3" customWidth="1"/>
    <col min="15876" max="15876" width="10.77734375" style="3" customWidth="1"/>
    <col min="15877" max="15877" width="12" style="3" customWidth="1"/>
    <col min="15878" max="16128" width="9" style="3"/>
    <col min="16129" max="16129" width="24.6640625" style="3" bestFit="1" customWidth="1"/>
    <col min="16130" max="16130" width="9.44140625" style="3" bestFit="1" customWidth="1"/>
    <col min="16131" max="16131" width="11.6640625" style="3" customWidth="1"/>
    <col min="16132" max="16132" width="10.77734375" style="3" customWidth="1"/>
    <col min="16133" max="16133" width="12" style="3" customWidth="1"/>
    <col min="16134" max="16384" width="9" style="3"/>
  </cols>
  <sheetData>
    <row r="1" spans="1:13" ht="14.4">
      <c r="A1" s="11" t="s">
        <v>9</v>
      </c>
      <c r="C1" s="46" t="s">
        <v>40</v>
      </c>
      <c r="D1" s="46"/>
      <c r="E1" s="46" t="s">
        <v>1</v>
      </c>
      <c r="F1" s="46"/>
      <c r="G1"/>
      <c r="H1" s="46" t="s">
        <v>7</v>
      </c>
      <c r="I1" s="46"/>
      <c r="J1" t="s">
        <v>56</v>
      </c>
      <c r="K1"/>
      <c r="L1"/>
      <c r="M1" t="s">
        <v>74</v>
      </c>
    </row>
    <row r="2" spans="1:13" ht="14.4">
      <c r="A2"/>
      <c r="B2"/>
      <c r="C2" s="2">
        <v>2008</v>
      </c>
      <c r="D2" s="2">
        <v>2013</v>
      </c>
      <c r="E2" s="2">
        <v>2008</v>
      </c>
      <c r="F2" s="2">
        <v>2013</v>
      </c>
      <c r="G2" s="2"/>
      <c r="H2" s="2">
        <v>2008</v>
      </c>
      <c r="I2" s="2">
        <v>2013</v>
      </c>
      <c r="J2" s="2" t="s">
        <v>40</v>
      </c>
      <c r="K2" s="2" t="s">
        <v>1</v>
      </c>
      <c r="M2" s="2" t="s">
        <v>2</v>
      </c>
    </row>
    <row r="3" spans="1:13" ht="14.4">
      <c r="A3">
        <v>1</v>
      </c>
      <c r="B3" t="s">
        <v>41</v>
      </c>
      <c r="C3" s="9">
        <f t="shared" ref="C3:C17" si="0">D3/(1+J3/100)^5</f>
        <v>4055.8047289665828</v>
      </c>
      <c r="D3" s="9">
        <v>5275.7</v>
      </c>
      <c r="E3" s="9">
        <f t="shared" ref="E3:E17" si="1">F3/(1+K3/100)^5</f>
        <v>22482.797422185155</v>
      </c>
      <c r="F3" s="9">
        <v>35717.699999999997</v>
      </c>
      <c r="G3" s="2"/>
      <c r="H3" s="1">
        <f t="shared" ref="H3:I17" si="2">C3/E3</f>
        <v>0.18039591127412249</v>
      </c>
      <c r="I3" s="1">
        <f t="shared" si="2"/>
        <v>0.14770547935617356</v>
      </c>
      <c r="J3" s="12">
        <v>5.4</v>
      </c>
      <c r="K3" s="8">
        <v>9.6999999999999993</v>
      </c>
      <c r="M3" s="1">
        <f t="shared" ref="M3:M17" si="3">I3-H3</f>
        <v>-3.2690431917948931E-2</v>
      </c>
    </row>
    <row r="4" spans="1:13" ht="14.4">
      <c r="A4">
        <v>2</v>
      </c>
      <c r="B4" t="s">
        <v>42</v>
      </c>
      <c r="C4" s="9">
        <f t="shared" si="0"/>
        <v>2329.3811617664319</v>
      </c>
      <c r="D4" s="10">
        <v>3438.5</v>
      </c>
      <c r="E4" s="9">
        <f t="shared" si="1"/>
        <v>22482.797422185155</v>
      </c>
      <c r="F4" s="9">
        <f>$F$3</f>
        <v>35717.699999999997</v>
      </c>
      <c r="G4" s="2"/>
      <c r="H4" s="1">
        <f t="shared" si="2"/>
        <v>0.103607265502819</v>
      </c>
      <c r="I4" s="1">
        <f t="shared" si="2"/>
        <v>9.6268796703035203E-2</v>
      </c>
      <c r="J4" s="12">
        <v>8.1</v>
      </c>
      <c r="K4" s="8">
        <f>$K$3</f>
        <v>9.6999999999999993</v>
      </c>
      <c r="M4" s="1">
        <f t="shared" si="3"/>
        <v>-7.3384687997837955E-3</v>
      </c>
    </row>
    <row r="5" spans="1:13" ht="14.4">
      <c r="A5">
        <v>3</v>
      </c>
      <c r="B5" t="s">
        <v>0</v>
      </c>
      <c r="C5" s="9">
        <f t="shared" si="0"/>
        <v>1557.9795207128873</v>
      </c>
      <c r="D5" s="9">
        <v>2883.2</v>
      </c>
      <c r="E5" s="9">
        <f t="shared" si="1"/>
        <v>22482.797422185155</v>
      </c>
      <c r="F5" s="9">
        <f t="shared" ref="F5:F17" si="4">$F$3</f>
        <v>35717.699999999997</v>
      </c>
      <c r="G5"/>
      <c r="H5" s="1">
        <f t="shared" si="2"/>
        <v>6.9296515529492494E-2</v>
      </c>
      <c r="I5" s="1">
        <f t="shared" si="2"/>
        <v>8.0721882987986354E-2</v>
      </c>
      <c r="J5" s="8">
        <v>13.1</v>
      </c>
      <c r="K5" s="8">
        <f t="shared" ref="K5:K17" si="5">$K$3</f>
        <v>9.6999999999999993</v>
      </c>
      <c r="M5" s="1">
        <f t="shared" si="3"/>
        <v>1.142536745849386E-2</v>
      </c>
    </row>
    <row r="6" spans="1:13" ht="14.4">
      <c r="A6">
        <v>4</v>
      </c>
      <c r="B6" t="s">
        <v>43</v>
      </c>
      <c r="C6" s="9">
        <f t="shared" si="0"/>
        <v>923.0477470271876</v>
      </c>
      <c r="D6" s="9">
        <v>2414</v>
      </c>
      <c r="E6" s="9">
        <f t="shared" si="1"/>
        <v>22482.797422185155</v>
      </c>
      <c r="F6" s="9">
        <f t="shared" si="4"/>
        <v>35717.699999999997</v>
      </c>
      <c r="G6"/>
      <c r="H6" s="1">
        <f t="shared" si="2"/>
        <v>4.1055733843705755E-2</v>
      </c>
      <c r="I6" s="1">
        <f t="shared" si="2"/>
        <v>6.7585538822488578E-2</v>
      </c>
      <c r="J6" s="12">
        <v>21.2</v>
      </c>
      <c r="K6" s="8">
        <f t="shared" si="5"/>
        <v>9.6999999999999993</v>
      </c>
      <c r="M6" s="1">
        <f t="shared" si="3"/>
        <v>2.6529804978782823E-2</v>
      </c>
    </row>
    <row r="7" spans="1:13" ht="14.4">
      <c r="A7">
        <v>5</v>
      </c>
      <c r="B7" t="s">
        <v>44</v>
      </c>
      <c r="C7" s="9">
        <f t="shared" si="0"/>
        <v>1713.6107836116455</v>
      </c>
      <c r="D7" s="9">
        <v>2166.3000000000002</v>
      </c>
      <c r="E7" s="9">
        <f t="shared" si="1"/>
        <v>22482.797422185155</v>
      </c>
      <c r="F7" s="9">
        <f t="shared" si="4"/>
        <v>35717.699999999997</v>
      </c>
      <c r="G7"/>
      <c r="H7" s="1">
        <f t="shared" si="2"/>
        <v>7.6218753006274953E-2</v>
      </c>
      <c r="I7" s="1">
        <f t="shared" si="2"/>
        <v>6.0650601802467695E-2</v>
      </c>
      <c r="J7" s="12">
        <v>4.8</v>
      </c>
      <c r="K7" s="8">
        <f t="shared" si="5"/>
        <v>9.6999999999999993</v>
      </c>
      <c r="M7" s="1">
        <f t="shared" si="3"/>
        <v>-1.5568151203807258E-2</v>
      </c>
    </row>
    <row r="8" spans="1:13" ht="14.4">
      <c r="A8">
        <v>6</v>
      </c>
      <c r="B8" t="s">
        <v>45</v>
      </c>
      <c r="C8" s="9">
        <f t="shared" si="0"/>
        <v>818.48894824070646</v>
      </c>
      <c r="D8" s="9">
        <v>1468.4</v>
      </c>
      <c r="E8" s="9">
        <f t="shared" si="1"/>
        <v>22482.797422185155</v>
      </c>
      <c r="F8" s="9">
        <f t="shared" si="4"/>
        <v>35717.699999999997</v>
      </c>
      <c r="G8"/>
      <c r="H8" s="1">
        <f t="shared" si="2"/>
        <v>3.6405120451472525E-2</v>
      </c>
      <c r="I8" s="1">
        <f t="shared" si="2"/>
        <v>4.1111269762610703E-2</v>
      </c>
      <c r="J8" s="12">
        <v>12.4</v>
      </c>
      <c r="K8" s="8">
        <f t="shared" si="5"/>
        <v>9.6999999999999993</v>
      </c>
      <c r="M8" s="1">
        <f t="shared" si="3"/>
        <v>4.7061493111381775E-3</v>
      </c>
    </row>
    <row r="9" spans="1:13" ht="14.4">
      <c r="A9">
        <v>7</v>
      </c>
      <c r="B9" t="s">
        <v>46</v>
      </c>
      <c r="C9" s="9">
        <f t="shared" si="0"/>
        <v>868.0169916838363</v>
      </c>
      <c r="D9" s="9">
        <v>1443</v>
      </c>
      <c r="E9" s="9">
        <f t="shared" si="1"/>
        <v>22482.797422185155</v>
      </c>
      <c r="F9" s="9">
        <f t="shared" si="4"/>
        <v>35717.699999999997</v>
      </c>
      <c r="G9"/>
      <c r="H9" s="1">
        <f t="shared" si="2"/>
        <v>3.860805109720513E-2</v>
      </c>
      <c r="I9" s="1">
        <f t="shared" si="2"/>
        <v>4.0400137746831405E-2</v>
      </c>
      <c r="J9" s="12">
        <v>10.7</v>
      </c>
      <c r="K9" s="8">
        <f t="shared" si="5"/>
        <v>9.6999999999999993</v>
      </c>
      <c r="M9" s="1">
        <f t="shared" si="3"/>
        <v>1.7920866496262747E-3</v>
      </c>
    </row>
    <row r="10" spans="1:13" ht="14.4">
      <c r="A10">
        <v>8</v>
      </c>
      <c r="B10" t="s">
        <v>47</v>
      </c>
      <c r="C10" s="9">
        <f t="shared" si="0"/>
        <v>666.60733787980303</v>
      </c>
      <c r="D10" s="9">
        <v>1148.8</v>
      </c>
      <c r="E10" s="9">
        <f t="shared" si="1"/>
        <v>22482.797422185155</v>
      </c>
      <c r="F10" s="9">
        <f t="shared" si="4"/>
        <v>35717.699999999997</v>
      </c>
      <c r="G10"/>
      <c r="H10" s="1">
        <f t="shared" si="2"/>
        <v>2.9649661710780737E-2</v>
      </c>
      <c r="I10" s="1">
        <f t="shared" si="2"/>
        <v>3.2163325186112209E-2</v>
      </c>
      <c r="J10" s="12">
        <v>11.5</v>
      </c>
      <c r="K10" s="8">
        <f t="shared" si="5"/>
        <v>9.6999999999999993</v>
      </c>
      <c r="M10" s="1">
        <f t="shared" si="3"/>
        <v>2.5136634753314714E-3</v>
      </c>
    </row>
    <row r="11" spans="1:13" ht="14.4">
      <c r="A11">
        <v>9</v>
      </c>
      <c r="B11" t="s">
        <v>48</v>
      </c>
      <c r="C11" s="9">
        <f t="shared" si="0"/>
        <v>402.24185041883197</v>
      </c>
      <c r="D11" s="9">
        <v>900.9</v>
      </c>
      <c r="E11" s="9">
        <f t="shared" si="1"/>
        <v>22482.797422185155</v>
      </c>
      <c r="F11" s="9">
        <f t="shared" si="4"/>
        <v>35717.699999999997</v>
      </c>
      <c r="G11"/>
      <c r="H11" s="1">
        <f t="shared" si="2"/>
        <v>1.7891094371642352E-2</v>
      </c>
      <c r="I11" s="1">
        <f t="shared" si="2"/>
        <v>2.5222788701400149E-2</v>
      </c>
      <c r="J11" s="12">
        <v>17.5</v>
      </c>
      <c r="K11" s="8">
        <f t="shared" si="5"/>
        <v>9.6999999999999993</v>
      </c>
      <c r="M11" s="1">
        <f t="shared" si="3"/>
        <v>7.3316943297577972E-3</v>
      </c>
    </row>
    <row r="12" spans="1:13" ht="14.4">
      <c r="A12">
        <v>10</v>
      </c>
      <c r="B12" t="s">
        <v>49</v>
      </c>
      <c r="C12" s="9">
        <f t="shared" si="0"/>
        <v>1061.7007902515006</v>
      </c>
      <c r="D12" s="9">
        <v>870.2</v>
      </c>
      <c r="E12" s="9">
        <f t="shared" si="1"/>
        <v>22482.797422185155</v>
      </c>
      <c r="F12" s="9">
        <f t="shared" si="4"/>
        <v>35717.699999999997</v>
      </c>
      <c r="G12"/>
      <c r="H12" s="1">
        <f t="shared" si="2"/>
        <v>4.722280641126337E-2</v>
      </c>
      <c r="I12" s="1">
        <f t="shared" si="2"/>
        <v>2.4363270871304705E-2</v>
      </c>
      <c r="J12" s="12">
        <v>-3.9</v>
      </c>
      <c r="K12" s="8">
        <f t="shared" si="5"/>
        <v>9.6999999999999993</v>
      </c>
      <c r="M12" s="1">
        <f t="shared" si="3"/>
        <v>-2.2859535539958665E-2</v>
      </c>
    </row>
    <row r="13" spans="1:13" ht="14.4">
      <c r="A13">
        <v>11</v>
      </c>
      <c r="B13" t="s">
        <v>50</v>
      </c>
      <c r="C13" s="9">
        <f t="shared" si="0"/>
        <v>340.03861566685413</v>
      </c>
      <c r="D13" s="9">
        <v>863.9</v>
      </c>
      <c r="E13" s="9">
        <f t="shared" si="1"/>
        <v>22482.797422185155</v>
      </c>
      <c r="F13" s="9">
        <f t="shared" si="4"/>
        <v>35717.699999999997</v>
      </c>
      <c r="G13"/>
      <c r="H13" s="1">
        <f t="shared" si="2"/>
        <v>1.5124390852328598E-2</v>
      </c>
      <c r="I13" s="1">
        <f t="shared" si="2"/>
        <v>2.4186887733532676E-2</v>
      </c>
      <c r="J13" s="12">
        <v>20.5</v>
      </c>
      <c r="K13" s="8">
        <f t="shared" si="5"/>
        <v>9.6999999999999993</v>
      </c>
      <c r="M13" s="1">
        <f t="shared" si="3"/>
        <v>9.0624968812040782E-3</v>
      </c>
    </row>
    <row r="14" spans="1:13" ht="14.4">
      <c r="A14">
        <v>12</v>
      </c>
      <c r="B14" t="s">
        <v>51</v>
      </c>
      <c r="C14" s="9">
        <f t="shared" si="0"/>
        <v>464.49160870880553</v>
      </c>
      <c r="D14" s="9">
        <v>796.9</v>
      </c>
      <c r="E14" s="9">
        <f t="shared" si="1"/>
        <v>22482.797422185155</v>
      </c>
      <c r="F14" s="9">
        <f t="shared" si="4"/>
        <v>35717.699999999997</v>
      </c>
      <c r="G14"/>
      <c r="H14" s="1">
        <f t="shared" si="2"/>
        <v>2.065986718585398E-2</v>
      </c>
      <c r="I14" s="1">
        <f t="shared" si="2"/>
        <v>2.2311067061988876E-2</v>
      </c>
      <c r="J14" s="12">
        <v>11.4</v>
      </c>
      <c r="K14" s="8">
        <f t="shared" si="5"/>
        <v>9.6999999999999993</v>
      </c>
      <c r="M14" s="1">
        <f t="shared" si="3"/>
        <v>1.6511998761348963E-3</v>
      </c>
    </row>
    <row r="15" spans="1:13" ht="14.4">
      <c r="A15">
        <v>13</v>
      </c>
      <c r="B15" t="s">
        <v>52</v>
      </c>
      <c r="C15" s="9">
        <f t="shared" si="0"/>
        <v>307.19869584710437</v>
      </c>
      <c r="D15" s="9">
        <v>770.8</v>
      </c>
      <c r="E15" s="9">
        <f t="shared" si="1"/>
        <v>22482.797422185155</v>
      </c>
      <c r="F15" s="9">
        <f t="shared" si="4"/>
        <v>35717.699999999997</v>
      </c>
      <c r="G15"/>
      <c r="H15" s="1">
        <f t="shared" si="2"/>
        <v>1.3663722092873219E-2</v>
      </c>
      <c r="I15" s="1">
        <f t="shared" si="2"/>
        <v>2.1580336919790468E-2</v>
      </c>
      <c r="J15" s="12">
        <v>20.2</v>
      </c>
      <c r="K15" s="8">
        <f t="shared" si="5"/>
        <v>9.6999999999999993</v>
      </c>
      <c r="M15" s="1">
        <f t="shared" si="3"/>
        <v>7.9166148269172489E-3</v>
      </c>
    </row>
    <row r="16" spans="1:13" ht="14.4">
      <c r="A16">
        <v>14</v>
      </c>
      <c r="B16" t="s">
        <v>53</v>
      </c>
      <c r="C16" s="9">
        <f t="shared" si="0"/>
        <v>564.92236602375885</v>
      </c>
      <c r="D16" s="9">
        <v>721</v>
      </c>
      <c r="E16" s="9">
        <f t="shared" si="1"/>
        <v>22482.797422185155</v>
      </c>
      <c r="F16" s="9">
        <f t="shared" si="4"/>
        <v>35717.699999999997</v>
      </c>
      <c r="G16"/>
      <c r="H16" s="1">
        <f t="shared" si="2"/>
        <v>2.5126871688409883E-2</v>
      </c>
      <c r="I16" s="1">
        <f t="shared" si="2"/>
        <v>2.0186070211687765E-2</v>
      </c>
      <c r="J16" s="12">
        <v>5</v>
      </c>
      <c r="K16" s="8">
        <f t="shared" si="5"/>
        <v>9.6999999999999993</v>
      </c>
      <c r="M16" s="1">
        <f t="shared" si="3"/>
        <v>-4.9408014767221183E-3</v>
      </c>
    </row>
    <row r="17" spans="1:13" ht="14.4">
      <c r="A17">
        <v>15</v>
      </c>
      <c r="B17" t="s">
        <v>54</v>
      </c>
      <c r="C17" s="9">
        <f t="shared" si="0"/>
        <v>432.31556117103827</v>
      </c>
      <c r="D17" s="9">
        <v>709</v>
      </c>
      <c r="E17" s="9">
        <f t="shared" si="1"/>
        <v>22482.797422185155</v>
      </c>
      <c r="F17" s="9">
        <f t="shared" si="4"/>
        <v>35717.699999999997</v>
      </c>
      <c r="G17"/>
      <c r="H17" s="1">
        <f t="shared" si="2"/>
        <v>1.9228726437060098E-2</v>
      </c>
      <c r="I17" s="1">
        <f t="shared" si="2"/>
        <v>1.9850102330217233E-2</v>
      </c>
      <c r="J17" s="12">
        <v>10.4</v>
      </c>
      <c r="K17" s="8">
        <f t="shared" si="5"/>
        <v>9.6999999999999993</v>
      </c>
      <c r="M17" s="1">
        <f t="shared" si="3"/>
        <v>6.2137589315713546E-4</v>
      </c>
    </row>
    <row r="23" spans="1:13">
      <c r="B23" s="3" t="s">
        <v>78</v>
      </c>
      <c r="C23" s="3" t="s">
        <v>75</v>
      </c>
      <c r="D23" s="3" t="s">
        <v>77</v>
      </c>
    </row>
    <row r="24" spans="1:13">
      <c r="A24" s="4" t="str">
        <f>B3</f>
        <v>Brazil</v>
      </c>
      <c r="B24" s="5">
        <f t="shared" ref="B24:B38" si="6">D3</f>
        <v>5275.7</v>
      </c>
      <c r="C24" s="7">
        <f>M3</f>
        <v>-3.2690431917948931E-2</v>
      </c>
      <c r="D24" s="7">
        <f>I3</f>
        <v>0.14770547935617356</v>
      </c>
      <c r="F24" s="3">
        <v>1</v>
      </c>
    </row>
    <row r="25" spans="1:13">
      <c r="A25" s="4" t="str">
        <f t="shared" ref="A25:A38" si="7">B4</f>
        <v>Đức</v>
      </c>
      <c r="B25" s="5">
        <f t="shared" si="6"/>
        <v>3438.5</v>
      </c>
      <c r="C25" s="7">
        <f t="shared" ref="C25:C38" si="8">M4</f>
        <v>-7.3384687997837955E-3</v>
      </c>
      <c r="D25" s="7">
        <f t="shared" ref="D25:D38" si="9">I4</f>
        <v>9.6268796703035203E-2</v>
      </c>
      <c r="F25" s="3">
        <v>1</v>
      </c>
    </row>
    <row r="26" spans="1:13">
      <c r="A26" s="4" t="str">
        <f t="shared" si="7"/>
        <v>Việt Nam</v>
      </c>
      <c r="B26" s="5">
        <f t="shared" si="6"/>
        <v>2883.2</v>
      </c>
      <c r="C26" s="7">
        <f t="shared" si="8"/>
        <v>1.142536745849386E-2</v>
      </c>
      <c r="D26" s="7">
        <f t="shared" si="9"/>
        <v>8.0721882987986354E-2</v>
      </c>
      <c r="F26" s="3">
        <v>1</v>
      </c>
    </row>
    <row r="27" spans="1:13">
      <c r="A27" s="4" t="str">
        <f t="shared" si="7"/>
        <v>Thụy Sĩ</v>
      </c>
      <c r="B27" s="5">
        <f t="shared" si="6"/>
        <v>2414</v>
      </c>
      <c r="C27" s="7">
        <f t="shared" si="8"/>
        <v>2.6529804978782823E-2</v>
      </c>
      <c r="D27" s="7">
        <f t="shared" si="9"/>
        <v>6.7585538822488578E-2</v>
      </c>
    </row>
    <row r="28" spans="1:13">
      <c r="A28" s="4" t="str">
        <f t="shared" si="7"/>
        <v>Colombia</v>
      </c>
      <c r="B28" s="6">
        <f t="shared" si="6"/>
        <v>2166.3000000000002</v>
      </c>
      <c r="C28" s="7">
        <f t="shared" si="8"/>
        <v>-1.5568151203807258E-2</v>
      </c>
      <c r="D28" s="7">
        <f t="shared" si="9"/>
        <v>6.0650601802467695E-2</v>
      </c>
    </row>
    <row r="29" spans="1:13">
      <c r="A29" s="4" t="str">
        <f t="shared" si="7"/>
        <v>Indonesia</v>
      </c>
      <c r="B29" s="5">
        <f t="shared" si="6"/>
        <v>1468.4</v>
      </c>
      <c r="C29" s="7">
        <f t="shared" si="8"/>
        <v>4.7061493111381775E-3</v>
      </c>
      <c r="D29" s="7">
        <f t="shared" si="9"/>
        <v>4.1111269762610703E-2</v>
      </c>
    </row>
    <row r="30" spans="1:13">
      <c r="A30" s="4" t="str">
        <f t="shared" si="7"/>
        <v>Ý</v>
      </c>
      <c r="B30" s="5">
        <f t="shared" si="6"/>
        <v>1443</v>
      </c>
      <c r="C30" s="7">
        <f t="shared" si="8"/>
        <v>1.7920866496262747E-3</v>
      </c>
      <c r="D30" s="7">
        <f t="shared" si="9"/>
        <v>4.0400137746831405E-2</v>
      </c>
    </row>
    <row r="31" spans="1:13">
      <c r="A31" s="4" t="str">
        <f t="shared" si="7"/>
        <v>Hoa Kỳ</v>
      </c>
      <c r="B31" s="5">
        <f t="shared" si="6"/>
        <v>1148.8</v>
      </c>
      <c r="C31" s="7">
        <f t="shared" si="8"/>
        <v>2.5136634753314714E-3</v>
      </c>
      <c r="D31" s="7">
        <f t="shared" si="9"/>
        <v>3.2163325186112209E-2</v>
      </c>
    </row>
    <row r="32" spans="1:13">
      <c r="A32" s="4" t="str">
        <f t="shared" si="7"/>
        <v>Pháp</v>
      </c>
      <c r="B32" s="5">
        <f t="shared" si="6"/>
        <v>900.9</v>
      </c>
      <c r="C32" s="7">
        <f t="shared" si="8"/>
        <v>7.3316943297577972E-3</v>
      </c>
      <c r="D32" s="7">
        <f t="shared" si="9"/>
        <v>2.5222788701400149E-2</v>
      </c>
    </row>
    <row r="33" spans="1:6">
      <c r="A33" s="4" t="str">
        <f t="shared" si="7"/>
        <v>Bỉ</v>
      </c>
      <c r="B33" s="5">
        <f t="shared" si="6"/>
        <v>870.2</v>
      </c>
      <c r="C33" s="7">
        <f t="shared" si="8"/>
        <v>-2.2859535539958665E-2</v>
      </c>
      <c r="D33" s="7">
        <f t="shared" si="9"/>
        <v>2.4363270871304705E-2</v>
      </c>
      <c r="F33" s="3">
        <v>1</v>
      </c>
    </row>
    <row r="34" spans="1:6">
      <c r="A34" s="4" t="str">
        <f t="shared" si="7"/>
        <v>Ấn Độ</v>
      </c>
      <c r="B34" s="5">
        <f t="shared" si="6"/>
        <v>863.9</v>
      </c>
      <c r="C34" s="7">
        <f t="shared" si="8"/>
        <v>9.0624968812040782E-3</v>
      </c>
      <c r="D34" s="7">
        <f t="shared" si="9"/>
        <v>2.4186887733532676E-2</v>
      </c>
      <c r="F34" s="3">
        <v>1</v>
      </c>
    </row>
    <row r="35" spans="1:6">
      <c r="A35" s="4" t="str">
        <f t="shared" si="7"/>
        <v>Honduras</v>
      </c>
      <c r="B35" s="5">
        <f t="shared" si="6"/>
        <v>796.9</v>
      </c>
      <c r="C35" s="7">
        <f t="shared" si="8"/>
        <v>1.6511998761348963E-3</v>
      </c>
      <c r="D35" s="7">
        <f t="shared" si="9"/>
        <v>2.2311067061988876E-2</v>
      </c>
      <c r="F35" s="3">
        <v>1</v>
      </c>
    </row>
    <row r="36" spans="1:6">
      <c r="A36" s="4" t="str">
        <f t="shared" si="7"/>
        <v>Ethiopia</v>
      </c>
      <c r="B36" s="5">
        <f t="shared" si="6"/>
        <v>770.8</v>
      </c>
      <c r="C36" s="7">
        <f t="shared" si="8"/>
        <v>7.9166148269172489E-3</v>
      </c>
      <c r="D36" s="7">
        <f t="shared" si="9"/>
        <v>2.1580336919790468E-2</v>
      </c>
      <c r="F36" s="3">
        <v>1</v>
      </c>
    </row>
    <row r="37" spans="1:6" ht="20.399999999999999">
      <c r="A37" s="4" t="str">
        <f t="shared" si="7"/>
        <v>Guatemala</v>
      </c>
      <c r="B37" s="5">
        <f t="shared" si="6"/>
        <v>721</v>
      </c>
      <c r="C37" s="7">
        <f t="shared" si="8"/>
        <v>-4.9408014767221183E-3</v>
      </c>
      <c r="D37" s="7">
        <f t="shared" si="9"/>
        <v>2.0186070211687765E-2</v>
      </c>
      <c r="F37" s="3">
        <v>1</v>
      </c>
    </row>
    <row r="38" spans="1:6">
      <c r="A38" s="4" t="str">
        <f t="shared" si="7"/>
        <v>Mexico</v>
      </c>
      <c r="B38" s="5">
        <f t="shared" si="6"/>
        <v>709</v>
      </c>
      <c r="C38" s="7">
        <f t="shared" si="8"/>
        <v>6.2137589315713546E-4</v>
      </c>
      <c r="D38" s="7">
        <f t="shared" si="9"/>
        <v>1.9850102330217233E-2</v>
      </c>
    </row>
    <row r="44" spans="1:6">
      <c r="B44" s="6"/>
      <c r="C44" s="6"/>
      <c r="D44" s="6"/>
      <c r="E44" s="6"/>
    </row>
    <row r="45" spans="1:6">
      <c r="B45" s="6"/>
      <c r="C45" s="6"/>
      <c r="D45" s="6"/>
      <c r="E45" s="6"/>
    </row>
    <row r="46" spans="1:6">
      <c r="B46" s="6"/>
      <c r="C46" s="6"/>
      <c r="D46" s="6"/>
      <c r="E46" s="6"/>
    </row>
    <row r="47" spans="1:6">
      <c r="B47" s="6"/>
      <c r="C47" s="6"/>
      <c r="D47" s="6"/>
      <c r="E47" s="6"/>
    </row>
    <row r="48" spans="1:6">
      <c r="B48" s="6"/>
      <c r="C48" s="6"/>
      <c r="D48" s="6"/>
      <c r="E48" s="6"/>
    </row>
    <row r="49" spans="2:5">
      <c r="B49" s="6"/>
      <c r="C49" s="6"/>
      <c r="D49" s="6"/>
      <c r="E49" s="6"/>
    </row>
    <row r="50" spans="2:5">
      <c r="B50" s="6"/>
      <c r="C50" s="6"/>
      <c r="D50" s="6"/>
      <c r="E50" s="6"/>
    </row>
    <row r="51" spans="2:5">
      <c r="B51" s="6"/>
      <c r="C51" s="6"/>
      <c r="D51" s="6"/>
      <c r="E51" s="6"/>
    </row>
    <row r="52" spans="2:5">
      <c r="B52" s="6"/>
      <c r="C52" s="6"/>
      <c r="D52" s="6"/>
      <c r="E52" s="6"/>
    </row>
    <row r="53" spans="2:5">
      <c r="B53" s="6"/>
      <c r="C53" s="6"/>
      <c r="D53" s="6"/>
      <c r="E53" s="6"/>
    </row>
    <row r="54" spans="2:5">
      <c r="B54" s="6"/>
      <c r="C54" s="6"/>
      <c r="D54" s="6"/>
      <c r="E54" s="6"/>
    </row>
    <row r="55" spans="2:5">
      <c r="B55" s="6"/>
      <c r="C55" s="6"/>
      <c r="D55" s="6"/>
      <c r="E55" s="6"/>
    </row>
    <row r="56" spans="2:5">
      <c r="B56" s="6"/>
      <c r="C56" s="6"/>
      <c r="D56" s="6"/>
      <c r="E56" s="6"/>
    </row>
    <row r="57" spans="2:5">
      <c r="B57" s="6"/>
      <c r="C57" s="6"/>
      <c r="D57" s="6"/>
      <c r="E57" s="6"/>
    </row>
    <row r="58" spans="2:5">
      <c r="B58" s="6"/>
      <c r="C58" s="6"/>
      <c r="D58" s="6"/>
      <c r="E58" s="6"/>
    </row>
    <row r="59" spans="2:5">
      <c r="B59" s="6"/>
      <c r="C59" s="6"/>
      <c r="D59" s="6"/>
      <c r="E59" s="6"/>
    </row>
    <row r="60" spans="2:5">
      <c r="B60" s="6"/>
      <c r="C60" s="6"/>
      <c r="D60" s="6"/>
      <c r="E60" s="6"/>
    </row>
    <row r="61" spans="2:5">
      <c r="B61" s="6"/>
      <c r="C61" s="6"/>
      <c r="D61" s="6"/>
      <c r="E61" s="6"/>
    </row>
    <row r="62" spans="2:5">
      <c r="B62" s="6"/>
      <c r="C62" s="6"/>
      <c r="D62" s="6"/>
      <c r="E62" s="6"/>
    </row>
    <row r="63" spans="2:5">
      <c r="B63" s="6"/>
      <c r="C63" s="6"/>
      <c r="D63" s="6"/>
      <c r="E63" s="6"/>
    </row>
    <row r="64" spans="2:5">
      <c r="B64" s="6"/>
      <c r="C64" s="6"/>
      <c r="D64" s="6"/>
      <c r="E64" s="6"/>
    </row>
    <row r="65" spans="2:5">
      <c r="B65" s="6"/>
      <c r="C65" s="6"/>
      <c r="D65" s="6"/>
      <c r="E65" s="6"/>
    </row>
    <row r="66" spans="2:5">
      <c r="B66" s="6"/>
      <c r="C66" s="6"/>
      <c r="D66" s="6"/>
      <c r="E66" s="6"/>
    </row>
    <row r="67" spans="2:5">
      <c r="B67" s="6"/>
      <c r="C67" s="6"/>
      <c r="D67" s="6"/>
      <c r="E67" s="6"/>
    </row>
    <row r="68" spans="2:5">
      <c r="B68" s="6"/>
      <c r="C68" s="6"/>
      <c r="D68" s="6"/>
      <c r="E68" s="6"/>
    </row>
    <row r="69" spans="2:5">
      <c r="B69" s="6"/>
      <c r="C69" s="6"/>
      <c r="D69" s="6"/>
      <c r="E69" s="6"/>
    </row>
    <row r="70" spans="2:5">
      <c r="B70" s="6"/>
      <c r="C70" s="6"/>
      <c r="D70" s="6"/>
      <c r="E70" s="6"/>
    </row>
    <row r="71" spans="2:5">
      <c r="B71" s="6"/>
      <c r="C71" s="6"/>
      <c r="D71" s="6"/>
      <c r="E71" s="6"/>
    </row>
    <row r="72" spans="2:5">
      <c r="B72" s="6"/>
      <c r="C72" s="6"/>
      <c r="D72" s="6"/>
      <c r="E72" s="6"/>
    </row>
    <row r="73" spans="2:5">
      <c r="B73" s="6"/>
      <c r="C73" s="6"/>
      <c r="D73" s="6"/>
      <c r="E73" s="6"/>
    </row>
    <row r="74" spans="2:5">
      <c r="B74" s="6"/>
      <c r="C74" s="6"/>
      <c r="D74" s="6"/>
      <c r="E74" s="6"/>
    </row>
    <row r="75" spans="2:5">
      <c r="B75" s="6"/>
      <c r="C75" s="6"/>
      <c r="D75" s="6"/>
      <c r="E75" s="6"/>
    </row>
    <row r="76" spans="2:5">
      <c r="B76" s="6"/>
      <c r="C76" s="6"/>
      <c r="D76" s="6"/>
      <c r="E76" s="6"/>
    </row>
  </sheetData>
  <mergeCells count="3">
    <mergeCell ref="C1:D1"/>
    <mergeCell ref="E1:F1"/>
    <mergeCell ref="H1:I1"/>
  </mergeCell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topLeftCell="A16" workbookViewId="0">
      <selection activeCell="F53" sqref="F53"/>
    </sheetView>
  </sheetViews>
  <sheetFormatPr defaultRowHeight="10.199999999999999"/>
  <cols>
    <col min="1" max="1" width="8.6640625" style="3" bestFit="1" customWidth="1"/>
    <col min="2" max="2" width="9.44140625" style="3" bestFit="1" customWidth="1"/>
    <col min="3" max="3" width="11.6640625" style="3" customWidth="1"/>
    <col min="4" max="4" width="10.77734375" style="3" customWidth="1"/>
    <col min="5" max="5" width="12" style="3" customWidth="1"/>
    <col min="6" max="6" width="10.33203125" style="3" bestFit="1" customWidth="1"/>
    <col min="7" max="256" width="9" style="3"/>
    <col min="257" max="257" width="24.6640625" style="3" bestFit="1" customWidth="1"/>
    <col min="258" max="258" width="9.44140625" style="3" bestFit="1" customWidth="1"/>
    <col min="259" max="259" width="11.6640625" style="3" customWidth="1"/>
    <col min="260" max="260" width="10.77734375" style="3" customWidth="1"/>
    <col min="261" max="261" width="12" style="3" customWidth="1"/>
    <col min="262" max="512" width="9" style="3"/>
    <col min="513" max="513" width="24.6640625" style="3" bestFit="1" customWidth="1"/>
    <col min="514" max="514" width="9.44140625" style="3" bestFit="1" customWidth="1"/>
    <col min="515" max="515" width="11.6640625" style="3" customWidth="1"/>
    <col min="516" max="516" width="10.77734375" style="3" customWidth="1"/>
    <col min="517" max="517" width="12" style="3" customWidth="1"/>
    <col min="518" max="768" width="9" style="3"/>
    <col min="769" max="769" width="24.6640625" style="3" bestFit="1" customWidth="1"/>
    <col min="770" max="770" width="9.44140625" style="3" bestFit="1" customWidth="1"/>
    <col min="771" max="771" width="11.6640625" style="3" customWidth="1"/>
    <col min="772" max="772" width="10.77734375" style="3" customWidth="1"/>
    <col min="773" max="773" width="12" style="3" customWidth="1"/>
    <col min="774" max="1024" width="9" style="3"/>
    <col min="1025" max="1025" width="24.6640625" style="3" bestFit="1" customWidth="1"/>
    <col min="1026" max="1026" width="9.44140625" style="3" bestFit="1" customWidth="1"/>
    <col min="1027" max="1027" width="11.6640625" style="3" customWidth="1"/>
    <col min="1028" max="1028" width="10.77734375" style="3" customWidth="1"/>
    <col min="1029" max="1029" width="12" style="3" customWidth="1"/>
    <col min="1030" max="1280" width="9" style="3"/>
    <col min="1281" max="1281" width="24.6640625" style="3" bestFit="1" customWidth="1"/>
    <col min="1282" max="1282" width="9.44140625" style="3" bestFit="1" customWidth="1"/>
    <col min="1283" max="1283" width="11.6640625" style="3" customWidth="1"/>
    <col min="1284" max="1284" width="10.77734375" style="3" customWidth="1"/>
    <col min="1285" max="1285" width="12" style="3" customWidth="1"/>
    <col min="1286" max="1536" width="9" style="3"/>
    <col min="1537" max="1537" width="24.6640625" style="3" bestFit="1" customWidth="1"/>
    <col min="1538" max="1538" width="9.44140625" style="3" bestFit="1" customWidth="1"/>
    <col min="1539" max="1539" width="11.6640625" style="3" customWidth="1"/>
    <col min="1540" max="1540" width="10.77734375" style="3" customWidth="1"/>
    <col min="1541" max="1541" width="12" style="3" customWidth="1"/>
    <col min="1542" max="1792" width="9" style="3"/>
    <col min="1793" max="1793" width="24.6640625" style="3" bestFit="1" customWidth="1"/>
    <col min="1794" max="1794" width="9.44140625" style="3" bestFit="1" customWidth="1"/>
    <col min="1795" max="1795" width="11.6640625" style="3" customWidth="1"/>
    <col min="1796" max="1796" width="10.77734375" style="3" customWidth="1"/>
    <col min="1797" max="1797" width="12" style="3" customWidth="1"/>
    <col min="1798" max="2048" width="9" style="3"/>
    <col min="2049" max="2049" width="24.6640625" style="3" bestFit="1" customWidth="1"/>
    <col min="2050" max="2050" width="9.44140625" style="3" bestFit="1" customWidth="1"/>
    <col min="2051" max="2051" width="11.6640625" style="3" customWidth="1"/>
    <col min="2052" max="2052" width="10.77734375" style="3" customWidth="1"/>
    <col min="2053" max="2053" width="12" style="3" customWidth="1"/>
    <col min="2054" max="2304" width="9" style="3"/>
    <col min="2305" max="2305" width="24.6640625" style="3" bestFit="1" customWidth="1"/>
    <col min="2306" max="2306" width="9.44140625" style="3" bestFit="1" customWidth="1"/>
    <col min="2307" max="2307" width="11.6640625" style="3" customWidth="1"/>
    <col min="2308" max="2308" width="10.77734375" style="3" customWidth="1"/>
    <col min="2309" max="2309" width="12" style="3" customWidth="1"/>
    <col min="2310" max="2560" width="9" style="3"/>
    <col min="2561" max="2561" width="24.6640625" style="3" bestFit="1" customWidth="1"/>
    <col min="2562" max="2562" width="9.44140625" style="3" bestFit="1" customWidth="1"/>
    <col min="2563" max="2563" width="11.6640625" style="3" customWidth="1"/>
    <col min="2564" max="2564" width="10.77734375" style="3" customWidth="1"/>
    <col min="2565" max="2565" width="12" style="3" customWidth="1"/>
    <col min="2566" max="2816" width="9" style="3"/>
    <col min="2817" max="2817" width="24.6640625" style="3" bestFit="1" customWidth="1"/>
    <col min="2818" max="2818" width="9.44140625" style="3" bestFit="1" customWidth="1"/>
    <col min="2819" max="2819" width="11.6640625" style="3" customWidth="1"/>
    <col min="2820" max="2820" width="10.77734375" style="3" customWidth="1"/>
    <col min="2821" max="2821" width="12" style="3" customWidth="1"/>
    <col min="2822" max="3072" width="9" style="3"/>
    <col min="3073" max="3073" width="24.6640625" style="3" bestFit="1" customWidth="1"/>
    <col min="3074" max="3074" width="9.44140625" style="3" bestFit="1" customWidth="1"/>
    <col min="3075" max="3075" width="11.6640625" style="3" customWidth="1"/>
    <col min="3076" max="3076" width="10.77734375" style="3" customWidth="1"/>
    <col min="3077" max="3077" width="12" style="3" customWidth="1"/>
    <col min="3078" max="3328" width="9" style="3"/>
    <col min="3329" max="3329" width="24.6640625" style="3" bestFit="1" customWidth="1"/>
    <col min="3330" max="3330" width="9.44140625" style="3" bestFit="1" customWidth="1"/>
    <col min="3331" max="3331" width="11.6640625" style="3" customWidth="1"/>
    <col min="3332" max="3332" width="10.77734375" style="3" customWidth="1"/>
    <col min="3333" max="3333" width="12" style="3" customWidth="1"/>
    <col min="3334" max="3584" width="9" style="3"/>
    <col min="3585" max="3585" width="24.6640625" style="3" bestFit="1" customWidth="1"/>
    <col min="3586" max="3586" width="9.44140625" style="3" bestFit="1" customWidth="1"/>
    <col min="3587" max="3587" width="11.6640625" style="3" customWidth="1"/>
    <col min="3588" max="3588" width="10.77734375" style="3" customWidth="1"/>
    <col min="3589" max="3589" width="12" style="3" customWidth="1"/>
    <col min="3590" max="3840" width="9" style="3"/>
    <col min="3841" max="3841" width="24.6640625" style="3" bestFit="1" customWidth="1"/>
    <col min="3842" max="3842" width="9.44140625" style="3" bestFit="1" customWidth="1"/>
    <col min="3843" max="3843" width="11.6640625" style="3" customWidth="1"/>
    <col min="3844" max="3844" width="10.77734375" style="3" customWidth="1"/>
    <col min="3845" max="3845" width="12" style="3" customWidth="1"/>
    <col min="3846" max="4096" width="9" style="3"/>
    <col min="4097" max="4097" width="24.6640625" style="3" bestFit="1" customWidth="1"/>
    <col min="4098" max="4098" width="9.44140625" style="3" bestFit="1" customWidth="1"/>
    <col min="4099" max="4099" width="11.6640625" style="3" customWidth="1"/>
    <col min="4100" max="4100" width="10.77734375" style="3" customWidth="1"/>
    <col min="4101" max="4101" width="12" style="3" customWidth="1"/>
    <col min="4102" max="4352" width="9" style="3"/>
    <col min="4353" max="4353" width="24.6640625" style="3" bestFit="1" customWidth="1"/>
    <col min="4354" max="4354" width="9.44140625" style="3" bestFit="1" customWidth="1"/>
    <col min="4355" max="4355" width="11.6640625" style="3" customWidth="1"/>
    <col min="4356" max="4356" width="10.77734375" style="3" customWidth="1"/>
    <col min="4357" max="4357" width="12" style="3" customWidth="1"/>
    <col min="4358" max="4608" width="9" style="3"/>
    <col min="4609" max="4609" width="24.6640625" style="3" bestFit="1" customWidth="1"/>
    <col min="4610" max="4610" width="9.44140625" style="3" bestFit="1" customWidth="1"/>
    <col min="4611" max="4611" width="11.6640625" style="3" customWidth="1"/>
    <col min="4612" max="4612" width="10.77734375" style="3" customWidth="1"/>
    <col min="4613" max="4613" width="12" style="3" customWidth="1"/>
    <col min="4614" max="4864" width="9" style="3"/>
    <col min="4865" max="4865" width="24.6640625" style="3" bestFit="1" customWidth="1"/>
    <col min="4866" max="4866" width="9.44140625" style="3" bestFit="1" customWidth="1"/>
    <col min="4867" max="4867" width="11.6640625" style="3" customWidth="1"/>
    <col min="4868" max="4868" width="10.77734375" style="3" customWidth="1"/>
    <col min="4869" max="4869" width="12" style="3" customWidth="1"/>
    <col min="4870" max="5120" width="9" style="3"/>
    <col min="5121" max="5121" width="24.6640625" style="3" bestFit="1" customWidth="1"/>
    <col min="5122" max="5122" width="9.44140625" style="3" bestFit="1" customWidth="1"/>
    <col min="5123" max="5123" width="11.6640625" style="3" customWidth="1"/>
    <col min="5124" max="5124" width="10.77734375" style="3" customWidth="1"/>
    <col min="5125" max="5125" width="12" style="3" customWidth="1"/>
    <col min="5126" max="5376" width="9" style="3"/>
    <col min="5377" max="5377" width="24.6640625" style="3" bestFit="1" customWidth="1"/>
    <col min="5378" max="5378" width="9.44140625" style="3" bestFit="1" customWidth="1"/>
    <col min="5379" max="5379" width="11.6640625" style="3" customWidth="1"/>
    <col min="5380" max="5380" width="10.77734375" style="3" customWidth="1"/>
    <col min="5381" max="5381" width="12" style="3" customWidth="1"/>
    <col min="5382" max="5632" width="9" style="3"/>
    <col min="5633" max="5633" width="24.6640625" style="3" bestFit="1" customWidth="1"/>
    <col min="5634" max="5634" width="9.44140625" style="3" bestFit="1" customWidth="1"/>
    <col min="5635" max="5635" width="11.6640625" style="3" customWidth="1"/>
    <col min="5636" max="5636" width="10.77734375" style="3" customWidth="1"/>
    <col min="5637" max="5637" width="12" style="3" customWidth="1"/>
    <col min="5638" max="5888" width="9" style="3"/>
    <col min="5889" max="5889" width="24.6640625" style="3" bestFit="1" customWidth="1"/>
    <col min="5890" max="5890" width="9.44140625" style="3" bestFit="1" customWidth="1"/>
    <col min="5891" max="5891" width="11.6640625" style="3" customWidth="1"/>
    <col min="5892" max="5892" width="10.77734375" style="3" customWidth="1"/>
    <col min="5893" max="5893" width="12" style="3" customWidth="1"/>
    <col min="5894" max="6144" width="9" style="3"/>
    <col min="6145" max="6145" width="24.6640625" style="3" bestFit="1" customWidth="1"/>
    <col min="6146" max="6146" width="9.44140625" style="3" bestFit="1" customWidth="1"/>
    <col min="6147" max="6147" width="11.6640625" style="3" customWidth="1"/>
    <col min="6148" max="6148" width="10.77734375" style="3" customWidth="1"/>
    <col min="6149" max="6149" width="12" style="3" customWidth="1"/>
    <col min="6150" max="6400" width="9" style="3"/>
    <col min="6401" max="6401" width="24.6640625" style="3" bestFit="1" customWidth="1"/>
    <col min="6402" max="6402" width="9.44140625" style="3" bestFit="1" customWidth="1"/>
    <col min="6403" max="6403" width="11.6640625" style="3" customWidth="1"/>
    <col min="6404" max="6404" width="10.77734375" style="3" customWidth="1"/>
    <col min="6405" max="6405" width="12" style="3" customWidth="1"/>
    <col min="6406" max="6656" width="9" style="3"/>
    <col min="6657" max="6657" width="24.6640625" style="3" bestFit="1" customWidth="1"/>
    <col min="6658" max="6658" width="9.44140625" style="3" bestFit="1" customWidth="1"/>
    <col min="6659" max="6659" width="11.6640625" style="3" customWidth="1"/>
    <col min="6660" max="6660" width="10.77734375" style="3" customWidth="1"/>
    <col min="6661" max="6661" width="12" style="3" customWidth="1"/>
    <col min="6662" max="6912" width="9" style="3"/>
    <col min="6913" max="6913" width="24.6640625" style="3" bestFit="1" customWidth="1"/>
    <col min="6914" max="6914" width="9.44140625" style="3" bestFit="1" customWidth="1"/>
    <col min="6915" max="6915" width="11.6640625" style="3" customWidth="1"/>
    <col min="6916" max="6916" width="10.77734375" style="3" customWidth="1"/>
    <col min="6917" max="6917" width="12" style="3" customWidth="1"/>
    <col min="6918" max="7168" width="9" style="3"/>
    <col min="7169" max="7169" width="24.6640625" style="3" bestFit="1" customWidth="1"/>
    <col min="7170" max="7170" width="9.44140625" style="3" bestFit="1" customWidth="1"/>
    <col min="7171" max="7171" width="11.6640625" style="3" customWidth="1"/>
    <col min="7172" max="7172" width="10.77734375" style="3" customWidth="1"/>
    <col min="7173" max="7173" width="12" style="3" customWidth="1"/>
    <col min="7174" max="7424" width="9" style="3"/>
    <col min="7425" max="7425" width="24.6640625" style="3" bestFit="1" customWidth="1"/>
    <col min="7426" max="7426" width="9.44140625" style="3" bestFit="1" customWidth="1"/>
    <col min="7427" max="7427" width="11.6640625" style="3" customWidth="1"/>
    <col min="7428" max="7428" width="10.77734375" style="3" customWidth="1"/>
    <col min="7429" max="7429" width="12" style="3" customWidth="1"/>
    <col min="7430" max="7680" width="9" style="3"/>
    <col min="7681" max="7681" width="24.6640625" style="3" bestFit="1" customWidth="1"/>
    <col min="7682" max="7682" width="9.44140625" style="3" bestFit="1" customWidth="1"/>
    <col min="7683" max="7683" width="11.6640625" style="3" customWidth="1"/>
    <col min="7684" max="7684" width="10.77734375" style="3" customWidth="1"/>
    <col min="7685" max="7685" width="12" style="3" customWidth="1"/>
    <col min="7686" max="7936" width="9" style="3"/>
    <col min="7937" max="7937" width="24.6640625" style="3" bestFit="1" customWidth="1"/>
    <col min="7938" max="7938" width="9.44140625" style="3" bestFit="1" customWidth="1"/>
    <col min="7939" max="7939" width="11.6640625" style="3" customWidth="1"/>
    <col min="7940" max="7940" width="10.77734375" style="3" customWidth="1"/>
    <col min="7941" max="7941" width="12" style="3" customWidth="1"/>
    <col min="7942" max="8192" width="9" style="3"/>
    <col min="8193" max="8193" width="24.6640625" style="3" bestFit="1" customWidth="1"/>
    <col min="8194" max="8194" width="9.44140625" style="3" bestFit="1" customWidth="1"/>
    <col min="8195" max="8195" width="11.6640625" style="3" customWidth="1"/>
    <col min="8196" max="8196" width="10.77734375" style="3" customWidth="1"/>
    <col min="8197" max="8197" width="12" style="3" customWidth="1"/>
    <col min="8198" max="8448" width="9" style="3"/>
    <col min="8449" max="8449" width="24.6640625" style="3" bestFit="1" customWidth="1"/>
    <col min="8450" max="8450" width="9.44140625" style="3" bestFit="1" customWidth="1"/>
    <col min="8451" max="8451" width="11.6640625" style="3" customWidth="1"/>
    <col min="8452" max="8452" width="10.77734375" style="3" customWidth="1"/>
    <col min="8453" max="8453" width="12" style="3" customWidth="1"/>
    <col min="8454" max="8704" width="9" style="3"/>
    <col min="8705" max="8705" width="24.6640625" style="3" bestFit="1" customWidth="1"/>
    <col min="8706" max="8706" width="9.44140625" style="3" bestFit="1" customWidth="1"/>
    <col min="8707" max="8707" width="11.6640625" style="3" customWidth="1"/>
    <col min="8708" max="8708" width="10.77734375" style="3" customWidth="1"/>
    <col min="8709" max="8709" width="12" style="3" customWidth="1"/>
    <col min="8710" max="8960" width="9" style="3"/>
    <col min="8961" max="8961" width="24.6640625" style="3" bestFit="1" customWidth="1"/>
    <col min="8962" max="8962" width="9.44140625" style="3" bestFit="1" customWidth="1"/>
    <col min="8963" max="8963" width="11.6640625" style="3" customWidth="1"/>
    <col min="8964" max="8964" width="10.77734375" style="3" customWidth="1"/>
    <col min="8965" max="8965" width="12" style="3" customWidth="1"/>
    <col min="8966" max="9216" width="9" style="3"/>
    <col min="9217" max="9217" width="24.6640625" style="3" bestFit="1" customWidth="1"/>
    <col min="9218" max="9218" width="9.44140625" style="3" bestFit="1" customWidth="1"/>
    <col min="9219" max="9219" width="11.6640625" style="3" customWidth="1"/>
    <col min="9220" max="9220" width="10.77734375" style="3" customWidth="1"/>
    <col min="9221" max="9221" width="12" style="3" customWidth="1"/>
    <col min="9222" max="9472" width="9" style="3"/>
    <col min="9473" max="9473" width="24.6640625" style="3" bestFit="1" customWidth="1"/>
    <col min="9474" max="9474" width="9.44140625" style="3" bestFit="1" customWidth="1"/>
    <col min="9475" max="9475" width="11.6640625" style="3" customWidth="1"/>
    <col min="9476" max="9476" width="10.77734375" style="3" customWidth="1"/>
    <col min="9477" max="9477" width="12" style="3" customWidth="1"/>
    <col min="9478" max="9728" width="9" style="3"/>
    <col min="9729" max="9729" width="24.6640625" style="3" bestFit="1" customWidth="1"/>
    <col min="9730" max="9730" width="9.44140625" style="3" bestFit="1" customWidth="1"/>
    <col min="9731" max="9731" width="11.6640625" style="3" customWidth="1"/>
    <col min="9732" max="9732" width="10.77734375" style="3" customWidth="1"/>
    <col min="9733" max="9733" width="12" style="3" customWidth="1"/>
    <col min="9734" max="9984" width="9" style="3"/>
    <col min="9985" max="9985" width="24.6640625" style="3" bestFit="1" customWidth="1"/>
    <col min="9986" max="9986" width="9.44140625" style="3" bestFit="1" customWidth="1"/>
    <col min="9987" max="9987" width="11.6640625" style="3" customWidth="1"/>
    <col min="9988" max="9988" width="10.77734375" style="3" customWidth="1"/>
    <col min="9989" max="9989" width="12" style="3" customWidth="1"/>
    <col min="9990" max="10240" width="9" style="3"/>
    <col min="10241" max="10241" width="24.6640625" style="3" bestFit="1" customWidth="1"/>
    <col min="10242" max="10242" width="9.44140625" style="3" bestFit="1" customWidth="1"/>
    <col min="10243" max="10243" width="11.6640625" style="3" customWidth="1"/>
    <col min="10244" max="10244" width="10.77734375" style="3" customWidth="1"/>
    <col min="10245" max="10245" width="12" style="3" customWidth="1"/>
    <col min="10246" max="10496" width="9" style="3"/>
    <col min="10497" max="10497" width="24.6640625" style="3" bestFit="1" customWidth="1"/>
    <col min="10498" max="10498" width="9.44140625" style="3" bestFit="1" customWidth="1"/>
    <col min="10499" max="10499" width="11.6640625" style="3" customWidth="1"/>
    <col min="10500" max="10500" width="10.77734375" style="3" customWidth="1"/>
    <col min="10501" max="10501" width="12" style="3" customWidth="1"/>
    <col min="10502" max="10752" width="9" style="3"/>
    <col min="10753" max="10753" width="24.6640625" style="3" bestFit="1" customWidth="1"/>
    <col min="10754" max="10754" width="9.44140625" style="3" bestFit="1" customWidth="1"/>
    <col min="10755" max="10755" width="11.6640625" style="3" customWidth="1"/>
    <col min="10756" max="10756" width="10.77734375" style="3" customWidth="1"/>
    <col min="10757" max="10757" width="12" style="3" customWidth="1"/>
    <col min="10758" max="11008" width="9" style="3"/>
    <col min="11009" max="11009" width="24.6640625" style="3" bestFit="1" customWidth="1"/>
    <col min="11010" max="11010" width="9.44140625" style="3" bestFit="1" customWidth="1"/>
    <col min="11011" max="11011" width="11.6640625" style="3" customWidth="1"/>
    <col min="11012" max="11012" width="10.77734375" style="3" customWidth="1"/>
    <col min="11013" max="11013" width="12" style="3" customWidth="1"/>
    <col min="11014" max="11264" width="9" style="3"/>
    <col min="11265" max="11265" width="24.6640625" style="3" bestFit="1" customWidth="1"/>
    <col min="11266" max="11266" width="9.44140625" style="3" bestFit="1" customWidth="1"/>
    <col min="11267" max="11267" width="11.6640625" style="3" customWidth="1"/>
    <col min="11268" max="11268" width="10.77734375" style="3" customWidth="1"/>
    <col min="11269" max="11269" width="12" style="3" customWidth="1"/>
    <col min="11270" max="11520" width="9" style="3"/>
    <col min="11521" max="11521" width="24.6640625" style="3" bestFit="1" customWidth="1"/>
    <col min="11522" max="11522" width="9.44140625" style="3" bestFit="1" customWidth="1"/>
    <col min="11523" max="11523" width="11.6640625" style="3" customWidth="1"/>
    <col min="11524" max="11524" width="10.77734375" style="3" customWidth="1"/>
    <col min="11525" max="11525" width="12" style="3" customWidth="1"/>
    <col min="11526" max="11776" width="9" style="3"/>
    <col min="11777" max="11777" width="24.6640625" style="3" bestFit="1" customWidth="1"/>
    <col min="11778" max="11778" width="9.44140625" style="3" bestFit="1" customWidth="1"/>
    <col min="11779" max="11779" width="11.6640625" style="3" customWidth="1"/>
    <col min="11780" max="11780" width="10.77734375" style="3" customWidth="1"/>
    <col min="11781" max="11781" width="12" style="3" customWidth="1"/>
    <col min="11782" max="12032" width="9" style="3"/>
    <col min="12033" max="12033" width="24.6640625" style="3" bestFit="1" customWidth="1"/>
    <col min="12034" max="12034" width="9.44140625" style="3" bestFit="1" customWidth="1"/>
    <col min="12035" max="12035" width="11.6640625" style="3" customWidth="1"/>
    <col min="12036" max="12036" width="10.77734375" style="3" customWidth="1"/>
    <col min="12037" max="12037" width="12" style="3" customWidth="1"/>
    <col min="12038" max="12288" width="9" style="3"/>
    <col min="12289" max="12289" width="24.6640625" style="3" bestFit="1" customWidth="1"/>
    <col min="12290" max="12290" width="9.44140625" style="3" bestFit="1" customWidth="1"/>
    <col min="12291" max="12291" width="11.6640625" style="3" customWidth="1"/>
    <col min="12292" max="12292" width="10.77734375" style="3" customWidth="1"/>
    <col min="12293" max="12293" width="12" style="3" customWidth="1"/>
    <col min="12294" max="12544" width="9" style="3"/>
    <col min="12545" max="12545" width="24.6640625" style="3" bestFit="1" customWidth="1"/>
    <col min="12546" max="12546" width="9.44140625" style="3" bestFit="1" customWidth="1"/>
    <col min="12547" max="12547" width="11.6640625" style="3" customWidth="1"/>
    <col min="12548" max="12548" width="10.77734375" style="3" customWidth="1"/>
    <col min="12549" max="12549" width="12" style="3" customWidth="1"/>
    <col min="12550" max="12800" width="9" style="3"/>
    <col min="12801" max="12801" width="24.6640625" style="3" bestFit="1" customWidth="1"/>
    <col min="12802" max="12802" width="9.44140625" style="3" bestFit="1" customWidth="1"/>
    <col min="12803" max="12803" width="11.6640625" style="3" customWidth="1"/>
    <col min="12804" max="12804" width="10.77734375" style="3" customWidth="1"/>
    <col min="12805" max="12805" width="12" style="3" customWidth="1"/>
    <col min="12806" max="13056" width="9" style="3"/>
    <col min="13057" max="13057" width="24.6640625" style="3" bestFit="1" customWidth="1"/>
    <col min="13058" max="13058" width="9.44140625" style="3" bestFit="1" customWidth="1"/>
    <col min="13059" max="13059" width="11.6640625" style="3" customWidth="1"/>
    <col min="13060" max="13060" width="10.77734375" style="3" customWidth="1"/>
    <col min="13061" max="13061" width="12" style="3" customWidth="1"/>
    <col min="13062" max="13312" width="9" style="3"/>
    <col min="13313" max="13313" width="24.6640625" style="3" bestFit="1" customWidth="1"/>
    <col min="13314" max="13314" width="9.44140625" style="3" bestFit="1" customWidth="1"/>
    <col min="13315" max="13315" width="11.6640625" style="3" customWidth="1"/>
    <col min="13316" max="13316" width="10.77734375" style="3" customWidth="1"/>
    <col min="13317" max="13317" width="12" style="3" customWidth="1"/>
    <col min="13318" max="13568" width="9" style="3"/>
    <col min="13569" max="13569" width="24.6640625" style="3" bestFit="1" customWidth="1"/>
    <col min="13570" max="13570" width="9.44140625" style="3" bestFit="1" customWidth="1"/>
    <col min="13571" max="13571" width="11.6640625" style="3" customWidth="1"/>
    <col min="13572" max="13572" width="10.77734375" style="3" customWidth="1"/>
    <col min="13573" max="13573" width="12" style="3" customWidth="1"/>
    <col min="13574" max="13824" width="9" style="3"/>
    <col min="13825" max="13825" width="24.6640625" style="3" bestFit="1" customWidth="1"/>
    <col min="13826" max="13826" width="9.44140625" style="3" bestFit="1" customWidth="1"/>
    <col min="13827" max="13827" width="11.6640625" style="3" customWidth="1"/>
    <col min="13828" max="13828" width="10.77734375" style="3" customWidth="1"/>
    <col min="13829" max="13829" width="12" style="3" customWidth="1"/>
    <col min="13830" max="14080" width="9" style="3"/>
    <col min="14081" max="14081" width="24.6640625" style="3" bestFit="1" customWidth="1"/>
    <col min="14082" max="14082" width="9.44140625" style="3" bestFit="1" customWidth="1"/>
    <col min="14083" max="14083" width="11.6640625" style="3" customWidth="1"/>
    <col min="14084" max="14084" width="10.77734375" style="3" customWidth="1"/>
    <col min="14085" max="14085" width="12" style="3" customWidth="1"/>
    <col min="14086" max="14336" width="9" style="3"/>
    <col min="14337" max="14337" width="24.6640625" style="3" bestFit="1" customWidth="1"/>
    <col min="14338" max="14338" width="9.44140625" style="3" bestFit="1" customWidth="1"/>
    <col min="14339" max="14339" width="11.6640625" style="3" customWidth="1"/>
    <col min="14340" max="14340" width="10.77734375" style="3" customWidth="1"/>
    <col min="14341" max="14341" width="12" style="3" customWidth="1"/>
    <col min="14342" max="14592" width="9" style="3"/>
    <col min="14593" max="14593" width="24.6640625" style="3" bestFit="1" customWidth="1"/>
    <col min="14594" max="14594" width="9.44140625" style="3" bestFit="1" customWidth="1"/>
    <col min="14595" max="14595" width="11.6640625" style="3" customWidth="1"/>
    <col min="14596" max="14596" width="10.77734375" style="3" customWidth="1"/>
    <col min="14597" max="14597" width="12" style="3" customWidth="1"/>
    <col min="14598" max="14848" width="9" style="3"/>
    <col min="14849" max="14849" width="24.6640625" style="3" bestFit="1" customWidth="1"/>
    <col min="14850" max="14850" width="9.44140625" style="3" bestFit="1" customWidth="1"/>
    <col min="14851" max="14851" width="11.6640625" style="3" customWidth="1"/>
    <col min="14852" max="14852" width="10.77734375" style="3" customWidth="1"/>
    <col min="14853" max="14853" width="12" style="3" customWidth="1"/>
    <col min="14854" max="15104" width="9" style="3"/>
    <col min="15105" max="15105" width="24.6640625" style="3" bestFit="1" customWidth="1"/>
    <col min="15106" max="15106" width="9.44140625" style="3" bestFit="1" customWidth="1"/>
    <col min="15107" max="15107" width="11.6640625" style="3" customWidth="1"/>
    <col min="15108" max="15108" width="10.77734375" style="3" customWidth="1"/>
    <col min="15109" max="15109" width="12" style="3" customWidth="1"/>
    <col min="15110" max="15360" width="9" style="3"/>
    <col min="15361" max="15361" width="24.6640625" style="3" bestFit="1" customWidth="1"/>
    <col min="15362" max="15362" width="9.44140625" style="3" bestFit="1" customWidth="1"/>
    <col min="15363" max="15363" width="11.6640625" style="3" customWidth="1"/>
    <col min="15364" max="15364" width="10.77734375" style="3" customWidth="1"/>
    <col min="15365" max="15365" width="12" style="3" customWidth="1"/>
    <col min="15366" max="15616" width="9" style="3"/>
    <col min="15617" max="15617" width="24.6640625" style="3" bestFit="1" customWidth="1"/>
    <col min="15618" max="15618" width="9.44140625" style="3" bestFit="1" customWidth="1"/>
    <col min="15619" max="15619" width="11.6640625" style="3" customWidth="1"/>
    <col min="15620" max="15620" width="10.77734375" style="3" customWidth="1"/>
    <col min="15621" max="15621" width="12" style="3" customWidth="1"/>
    <col min="15622" max="15872" width="9" style="3"/>
    <col min="15873" max="15873" width="24.6640625" style="3" bestFit="1" customWidth="1"/>
    <col min="15874" max="15874" width="9.44140625" style="3" bestFit="1" customWidth="1"/>
    <col min="15875" max="15875" width="11.6640625" style="3" customWidth="1"/>
    <col min="15876" max="15876" width="10.77734375" style="3" customWidth="1"/>
    <col min="15877" max="15877" width="12" style="3" customWidth="1"/>
    <col min="15878" max="16128" width="9" style="3"/>
    <col min="16129" max="16129" width="24.6640625" style="3" bestFit="1" customWidth="1"/>
    <col min="16130" max="16130" width="9.44140625" style="3" bestFit="1" customWidth="1"/>
    <col min="16131" max="16131" width="11.6640625" style="3" customWidth="1"/>
    <col min="16132" max="16132" width="10.77734375" style="3" customWidth="1"/>
    <col min="16133" max="16133" width="12" style="3" customWidth="1"/>
    <col min="16134" max="16384" width="9" style="3"/>
  </cols>
  <sheetData>
    <row r="1" spans="1:13" ht="14.4">
      <c r="A1" s="11" t="s">
        <v>38</v>
      </c>
      <c r="C1" s="46" t="s">
        <v>40</v>
      </c>
      <c r="D1" s="46"/>
      <c r="E1" s="46" t="s">
        <v>1</v>
      </c>
      <c r="F1" s="46"/>
      <c r="G1"/>
      <c r="H1" s="46" t="s">
        <v>7</v>
      </c>
      <c r="I1" s="46"/>
      <c r="J1" t="s">
        <v>8</v>
      </c>
      <c r="K1"/>
      <c r="M1" t="s">
        <v>74</v>
      </c>
    </row>
    <row r="2" spans="1:13" ht="14.4">
      <c r="A2"/>
      <c r="B2"/>
      <c r="C2" s="2">
        <v>2007</v>
      </c>
      <c r="D2" s="2">
        <v>2012</v>
      </c>
      <c r="E2" s="2">
        <v>2007</v>
      </c>
      <c r="F2" s="2">
        <v>2012</v>
      </c>
      <c r="G2" s="2"/>
      <c r="H2" s="2">
        <v>2007</v>
      </c>
      <c r="I2" s="2">
        <v>2012</v>
      </c>
      <c r="J2" s="2" t="s">
        <v>40</v>
      </c>
      <c r="K2" s="2" t="s">
        <v>1</v>
      </c>
      <c r="M2" s="2" t="s">
        <v>55</v>
      </c>
    </row>
    <row r="3" spans="1:13" ht="14.4">
      <c r="A3">
        <v>1</v>
      </c>
      <c r="B3" t="s">
        <v>47</v>
      </c>
      <c r="C3" s="9">
        <f t="shared" ref="C3:C17" si="0">D3/(1+J3/100)^5</f>
        <v>134680.64662272265</v>
      </c>
      <c r="D3" s="9">
        <v>160732.6</v>
      </c>
      <c r="E3" s="9">
        <f t="shared" ref="E3:E17" si="1">F3/(1+K3/100)^5</f>
        <v>904971.61597405921</v>
      </c>
      <c r="F3" s="9">
        <v>1059335.3</v>
      </c>
      <c r="G3" s="2"/>
      <c r="H3" s="1">
        <f t="shared" ref="H3:I17" si="2">C3/E3</f>
        <v>0.1488230616799624</v>
      </c>
      <c r="I3" s="1">
        <f t="shared" si="2"/>
        <v>0.15172967425894332</v>
      </c>
      <c r="J3" s="12">
        <v>3.6</v>
      </c>
      <c r="K3" s="8">
        <v>3.2</v>
      </c>
      <c r="M3" s="1">
        <f>I3-H3</f>
        <v>2.9066125789809216E-3</v>
      </c>
    </row>
    <row r="4" spans="1:13" ht="14.4">
      <c r="A4">
        <v>2</v>
      </c>
      <c r="B4" t="s">
        <v>57</v>
      </c>
      <c r="C4" s="9">
        <f t="shared" si="0"/>
        <v>63485.272282661113</v>
      </c>
      <c r="D4" s="10">
        <v>55936.6</v>
      </c>
      <c r="E4" s="9">
        <f t="shared" si="1"/>
        <v>904971.61597405921</v>
      </c>
      <c r="F4" s="9">
        <f>$F$3</f>
        <v>1059335.3</v>
      </c>
      <c r="G4" s="2"/>
      <c r="H4" s="1">
        <f t="shared" si="2"/>
        <v>7.0151672342042712E-2</v>
      </c>
      <c r="I4" s="1">
        <f t="shared" si="2"/>
        <v>5.2803489131344909E-2</v>
      </c>
      <c r="J4" s="12">
        <v>-2.5</v>
      </c>
      <c r="K4" s="8">
        <f>$K$3</f>
        <v>3.2</v>
      </c>
      <c r="M4" s="1">
        <f t="shared" ref="M4:M17" si="3">I4-H4</f>
        <v>-1.7348183210697803E-2</v>
      </c>
    </row>
    <row r="5" spans="1:13" ht="14.4">
      <c r="A5">
        <v>3</v>
      </c>
      <c r="B5" t="s">
        <v>48</v>
      </c>
      <c r="C5" s="9">
        <f t="shared" si="0"/>
        <v>57200.51302777879</v>
      </c>
      <c r="D5" s="9">
        <v>53577.9</v>
      </c>
      <c r="E5" s="9">
        <f t="shared" si="1"/>
        <v>904971.61597405921</v>
      </c>
      <c r="F5" s="9">
        <f t="shared" ref="F5:F17" si="4">$F$3</f>
        <v>1059335.3</v>
      </c>
      <c r="G5"/>
      <c r="H5" s="1">
        <f t="shared" si="2"/>
        <v>6.3206969166885368E-2</v>
      </c>
      <c r="I5" s="1">
        <f t="shared" si="2"/>
        <v>5.0576904215313127E-2</v>
      </c>
      <c r="J5" s="8">
        <v>-1.3</v>
      </c>
      <c r="K5" s="8">
        <f t="shared" ref="K5:K17" si="5">$K$3</f>
        <v>3.2</v>
      </c>
      <c r="M5" s="1">
        <f t="shared" si="3"/>
        <v>-1.2630064951572241E-2</v>
      </c>
    </row>
    <row r="6" spans="1:13" ht="14.4">
      <c r="A6">
        <v>4</v>
      </c>
      <c r="B6" t="s">
        <v>58</v>
      </c>
      <c r="C6" s="9">
        <f t="shared" si="0"/>
        <v>38827.054210327093</v>
      </c>
      <c r="D6" s="9">
        <v>50028</v>
      </c>
      <c r="E6" s="9">
        <f t="shared" si="1"/>
        <v>904971.61597405921</v>
      </c>
      <c r="F6" s="9">
        <f t="shared" si="4"/>
        <v>1059335.3</v>
      </c>
      <c r="G6"/>
      <c r="H6" s="1">
        <f t="shared" si="2"/>
        <v>4.2904167959495497E-2</v>
      </c>
      <c r="I6" s="1">
        <f t="shared" si="2"/>
        <v>4.7225840581353228E-2</v>
      </c>
      <c r="J6" s="12">
        <v>5.2</v>
      </c>
      <c r="K6" s="8">
        <f t="shared" si="5"/>
        <v>3.2</v>
      </c>
      <c r="M6" s="1">
        <f t="shared" si="3"/>
        <v>4.3216726218577306E-3</v>
      </c>
    </row>
    <row r="7" spans="1:13" ht="14.4">
      <c r="A7">
        <v>5</v>
      </c>
      <c r="B7" t="s">
        <v>59</v>
      </c>
      <c r="C7" s="9">
        <f t="shared" si="0"/>
        <v>13335.88515068103</v>
      </c>
      <c r="D7" s="9">
        <v>43886.400000000001</v>
      </c>
      <c r="E7" s="9">
        <f t="shared" si="1"/>
        <v>904971.61597405921</v>
      </c>
      <c r="F7" s="9">
        <f t="shared" si="4"/>
        <v>1059335.3</v>
      </c>
      <c r="G7"/>
      <c r="H7" s="1">
        <f t="shared" si="2"/>
        <v>1.4736246878115677E-2</v>
      </c>
      <c r="I7" s="1">
        <f t="shared" si="2"/>
        <v>4.1428242785829947E-2</v>
      </c>
      <c r="J7" s="12">
        <v>26.9</v>
      </c>
      <c r="K7" s="8">
        <f t="shared" si="5"/>
        <v>3.2</v>
      </c>
      <c r="M7" s="1">
        <f t="shared" si="3"/>
        <v>2.6691995907714268E-2</v>
      </c>
    </row>
    <row r="8" spans="1:13" ht="14.4">
      <c r="A8">
        <v>6</v>
      </c>
      <c r="B8" t="s">
        <v>46</v>
      </c>
      <c r="C8" s="9">
        <f t="shared" si="0"/>
        <v>46767.110894495177</v>
      </c>
      <c r="D8" s="9">
        <v>41206.300000000003</v>
      </c>
      <c r="E8" s="9">
        <f t="shared" si="1"/>
        <v>904971.61597405921</v>
      </c>
      <c r="F8" s="9">
        <f t="shared" si="4"/>
        <v>1059335.3</v>
      </c>
      <c r="G8"/>
      <c r="H8" s="1">
        <f t="shared" si="2"/>
        <v>5.1677986435141127E-2</v>
      </c>
      <c r="I8" s="1">
        <f t="shared" si="2"/>
        <v>3.88982600693095E-2</v>
      </c>
      <c r="J8" s="12">
        <v>-2.5</v>
      </c>
      <c r="K8" s="8">
        <f t="shared" si="5"/>
        <v>3.2</v>
      </c>
      <c r="M8" s="1">
        <f t="shared" si="3"/>
        <v>-1.2779726365831627E-2</v>
      </c>
    </row>
    <row r="9" spans="1:13" ht="14.4">
      <c r="A9">
        <v>7</v>
      </c>
      <c r="B9" t="s">
        <v>42</v>
      </c>
      <c r="C9" s="9">
        <f t="shared" si="0"/>
        <v>40099.683486709429</v>
      </c>
      <c r="D9" s="9">
        <v>38134.400000000001</v>
      </c>
      <c r="E9" s="9">
        <f t="shared" si="1"/>
        <v>904971.61597405921</v>
      </c>
      <c r="F9" s="9">
        <f t="shared" si="4"/>
        <v>1059335.3</v>
      </c>
      <c r="G9"/>
      <c r="H9" s="1">
        <f t="shared" si="2"/>
        <v>4.4310432259854302E-2</v>
      </c>
      <c r="I9" s="1">
        <f t="shared" si="2"/>
        <v>3.5998422784551787E-2</v>
      </c>
      <c r="J9" s="12">
        <v>-1</v>
      </c>
      <c r="K9" s="8">
        <f t="shared" si="5"/>
        <v>3.2</v>
      </c>
      <c r="M9" s="1">
        <f t="shared" si="3"/>
        <v>-8.3120094753025148E-3</v>
      </c>
    </row>
    <row r="10" spans="1:13" ht="14.4">
      <c r="A10">
        <v>8</v>
      </c>
      <c r="B10" t="s">
        <v>60</v>
      </c>
      <c r="C10" s="9">
        <f t="shared" si="0"/>
        <v>35889.83785340342</v>
      </c>
      <c r="D10" s="9">
        <v>36613.4</v>
      </c>
      <c r="E10" s="9">
        <f t="shared" si="1"/>
        <v>904971.61597405921</v>
      </c>
      <c r="F10" s="9">
        <f t="shared" si="4"/>
        <v>1059335.3</v>
      </c>
      <c r="G10"/>
      <c r="H10" s="1">
        <f t="shared" si="2"/>
        <v>3.9658523228680131E-2</v>
      </c>
      <c r="I10" s="1">
        <f t="shared" si="2"/>
        <v>3.4562616765437724E-2</v>
      </c>
      <c r="J10" s="12">
        <v>0.4</v>
      </c>
      <c r="K10" s="8">
        <f t="shared" si="5"/>
        <v>3.2</v>
      </c>
      <c r="M10" s="1">
        <f t="shared" si="3"/>
        <v>-5.095906463242407E-3</v>
      </c>
    </row>
    <row r="11" spans="1:13" ht="14.4">
      <c r="A11">
        <v>9</v>
      </c>
      <c r="B11" t="s">
        <v>61</v>
      </c>
      <c r="C11" s="9">
        <f t="shared" si="0"/>
        <v>15542.192379387085</v>
      </c>
      <c r="D11" s="9">
        <v>33785.199999999997</v>
      </c>
      <c r="E11" s="9">
        <f t="shared" si="1"/>
        <v>904971.61597405921</v>
      </c>
      <c r="F11" s="9">
        <f t="shared" si="4"/>
        <v>1059335.3</v>
      </c>
      <c r="G11"/>
      <c r="H11" s="1">
        <f t="shared" si="2"/>
        <v>1.7174231882022471E-2</v>
      </c>
      <c r="I11" s="1">
        <f t="shared" si="2"/>
        <v>3.189282939971886E-2</v>
      </c>
      <c r="J11" s="12">
        <v>16.8</v>
      </c>
      <c r="K11" s="8">
        <f t="shared" si="5"/>
        <v>3.2</v>
      </c>
      <c r="M11" s="1">
        <f t="shared" si="3"/>
        <v>1.4718597517696389E-2</v>
      </c>
    </row>
    <row r="12" spans="1:13" ht="14.4">
      <c r="A12">
        <v>10</v>
      </c>
      <c r="B12" t="s">
        <v>62</v>
      </c>
      <c r="C12" s="9">
        <f t="shared" si="0"/>
        <v>23269.034130448599</v>
      </c>
      <c r="D12" s="9">
        <v>31731.200000000001</v>
      </c>
      <c r="E12" s="9">
        <f t="shared" si="1"/>
        <v>904971.61597405921</v>
      </c>
      <c r="F12" s="9">
        <f t="shared" si="4"/>
        <v>1059335.3</v>
      </c>
      <c r="G12"/>
      <c r="H12" s="1">
        <f t="shared" si="2"/>
        <v>2.5712446357119337E-2</v>
      </c>
      <c r="I12" s="1">
        <f t="shared" si="2"/>
        <v>2.9953877681599017E-2</v>
      </c>
      <c r="J12" s="12">
        <v>6.4</v>
      </c>
      <c r="K12" s="8">
        <f t="shared" si="5"/>
        <v>3.2</v>
      </c>
      <c r="M12" s="1">
        <f t="shared" si="3"/>
        <v>4.2414313244796796E-3</v>
      </c>
    </row>
    <row r="13" spans="1:13" ht="14.4">
      <c r="A13">
        <v>11</v>
      </c>
      <c r="B13" t="s">
        <v>63</v>
      </c>
      <c r="C13" s="9">
        <f t="shared" si="0"/>
        <v>22784.441000567313</v>
      </c>
      <c r="D13" s="9">
        <v>25653</v>
      </c>
      <c r="E13" s="9">
        <f t="shared" si="1"/>
        <v>904971.61597405921</v>
      </c>
      <c r="F13" s="9">
        <f t="shared" si="4"/>
        <v>1059335.3</v>
      </c>
      <c r="G13"/>
      <c r="H13" s="1">
        <f t="shared" si="2"/>
        <v>2.5176967540626625E-2</v>
      </c>
      <c r="I13" s="1">
        <f t="shared" si="2"/>
        <v>2.4216128736576605E-2</v>
      </c>
      <c r="J13" s="12">
        <v>2.4</v>
      </c>
      <c r="K13" s="8">
        <f t="shared" si="5"/>
        <v>3.2</v>
      </c>
      <c r="M13" s="1">
        <f t="shared" si="3"/>
        <v>-9.6083880405001959E-4</v>
      </c>
    </row>
    <row r="14" spans="1:13" ht="14.4">
      <c r="A14">
        <v>12</v>
      </c>
      <c r="B14" t="s">
        <v>64</v>
      </c>
      <c r="C14" s="9">
        <f t="shared" si="0"/>
        <v>14375.222039531161</v>
      </c>
      <c r="D14" s="9">
        <v>19695.3</v>
      </c>
      <c r="E14" s="9">
        <f t="shared" si="1"/>
        <v>904971.61597405921</v>
      </c>
      <c r="F14" s="9">
        <f t="shared" si="4"/>
        <v>1059335.3</v>
      </c>
      <c r="G14"/>
      <c r="H14" s="1">
        <f t="shared" si="2"/>
        <v>1.5884721449587677E-2</v>
      </c>
      <c r="I14" s="1">
        <f t="shared" si="2"/>
        <v>1.8592130367032986E-2</v>
      </c>
      <c r="J14" s="12">
        <v>6.5</v>
      </c>
      <c r="K14" s="8">
        <f t="shared" si="5"/>
        <v>3.2</v>
      </c>
      <c r="M14" s="1">
        <f t="shared" si="3"/>
        <v>2.7074089174453086E-3</v>
      </c>
    </row>
    <row r="15" spans="1:13" ht="14.4">
      <c r="A15">
        <v>13</v>
      </c>
      <c r="B15" t="s">
        <v>65</v>
      </c>
      <c r="C15" s="9">
        <f t="shared" si="0"/>
        <v>9213.9283296157737</v>
      </c>
      <c r="D15" s="9">
        <v>18938.900000000001</v>
      </c>
      <c r="E15" s="9">
        <f t="shared" si="1"/>
        <v>904971.61597405921</v>
      </c>
      <c r="F15" s="9">
        <f t="shared" si="4"/>
        <v>1059335.3</v>
      </c>
      <c r="G15"/>
      <c r="H15" s="1">
        <f t="shared" si="2"/>
        <v>1.0181455602558797E-2</v>
      </c>
      <c r="I15" s="1">
        <f t="shared" si="2"/>
        <v>1.7878097709006772E-2</v>
      </c>
      <c r="J15" s="12">
        <v>15.5</v>
      </c>
      <c r="K15" s="8">
        <f t="shared" si="5"/>
        <v>3.2</v>
      </c>
      <c r="M15" s="1">
        <f t="shared" si="3"/>
        <v>7.6966421064479755E-3</v>
      </c>
    </row>
    <row r="16" spans="1:13" ht="14.4">
      <c r="A16">
        <v>14</v>
      </c>
      <c r="B16" t="s">
        <v>66</v>
      </c>
      <c r="C16" s="9">
        <f t="shared" si="0"/>
        <v>22242.04037184731</v>
      </c>
      <c r="D16" s="9">
        <v>18903.900000000001</v>
      </c>
      <c r="E16" s="9">
        <f t="shared" si="1"/>
        <v>904971.61597405921</v>
      </c>
      <c r="F16" s="9">
        <f t="shared" si="4"/>
        <v>1059335.3</v>
      </c>
      <c r="G16"/>
      <c r="H16" s="1">
        <f t="shared" si="2"/>
        <v>2.4577611031377223E-2</v>
      </c>
      <c r="I16" s="1">
        <f t="shared" si="2"/>
        <v>1.7845058122768119E-2</v>
      </c>
      <c r="J16" s="12">
        <v>-3.2</v>
      </c>
      <c r="K16" s="8">
        <f t="shared" si="5"/>
        <v>3.2</v>
      </c>
      <c r="M16" s="1">
        <f t="shared" si="3"/>
        <v>-6.7325529086091039E-3</v>
      </c>
    </row>
    <row r="17" spans="1:13" ht="14.4">
      <c r="A17">
        <v>15</v>
      </c>
      <c r="B17" t="s">
        <v>50</v>
      </c>
      <c r="C17" s="9">
        <f t="shared" si="0"/>
        <v>10665.388577602804</v>
      </c>
      <c r="D17" s="9">
        <v>17971.8</v>
      </c>
      <c r="E17" s="9">
        <f t="shared" si="1"/>
        <v>904971.61597405921</v>
      </c>
      <c r="F17" s="9">
        <f t="shared" si="4"/>
        <v>1059335.3</v>
      </c>
      <c r="G17"/>
      <c r="H17" s="1">
        <f t="shared" si="2"/>
        <v>1.1785329384196425E-2</v>
      </c>
      <c r="I17" s="1">
        <f t="shared" si="2"/>
        <v>1.6965166741823856E-2</v>
      </c>
      <c r="J17" s="12">
        <v>11</v>
      </c>
      <c r="K17" s="8">
        <f t="shared" si="5"/>
        <v>3.2</v>
      </c>
      <c r="M17" s="1">
        <f t="shared" si="3"/>
        <v>5.1798373576274308E-3</v>
      </c>
    </row>
    <row r="23" spans="1:13">
      <c r="B23" s="3" t="s">
        <v>78</v>
      </c>
      <c r="C23" s="3" t="s">
        <v>75</v>
      </c>
      <c r="D23" s="3" t="s">
        <v>77</v>
      </c>
    </row>
    <row r="24" spans="1:13">
      <c r="A24" s="4" t="str">
        <f>B3</f>
        <v>Hoa Kỳ</v>
      </c>
      <c r="B24" s="5">
        <f>D3</f>
        <v>160732.6</v>
      </c>
      <c r="C24" s="7">
        <f>M3</f>
        <v>2.9066125789809216E-3</v>
      </c>
      <c r="D24" s="7">
        <v>0.08</v>
      </c>
      <c r="F24" s="3">
        <v>1</v>
      </c>
    </row>
    <row r="25" spans="1:13" ht="20.399999999999999">
      <c r="A25" s="4" t="str">
        <f t="shared" ref="A25:A38" si="6">B4</f>
        <v>Tây Ban Nha</v>
      </c>
      <c r="B25" s="5">
        <f t="shared" ref="B25:B38" si="7">D4</f>
        <v>55936.6</v>
      </c>
      <c r="C25" s="7">
        <f t="shared" ref="C25:C36" si="8">M4</f>
        <v>-1.7348183210697803E-2</v>
      </c>
      <c r="D25" s="7">
        <f t="shared" ref="D25:D36" si="9">I4</f>
        <v>5.2803489131344909E-2</v>
      </c>
      <c r="F25" s="3">
        <v>1</v>
      </c>
    </row>
    <row r="26" spans="1:13">
      <c r="A26" s="4" t="str">
        <f t="shared" si="6"/>
        <v>Pháp</v>
      </c>
      <c r="B26" s="5">
        <f t="shared" si="7"/>
        <v>53577.9</v>
      </c>
      <c r="C26" s="7">
        <f t="shared" si="8"/>
        <v>-1.2630064951572241E-2</v>
      </c>
      <c r="D26" s="7">
        <f t="shared" si="9"/>
        <v>5.0576904215313127E-2</v>
      </c>
      <c r="F26" s="3">
        <v>1</v>
      </c>
    </row>
    <row r="27" spans="1:13">
      <c r="A27" s="4" t="str">
        <f t="shared" si="6"/>
        <v>Trung Quốc</v>
      </c>
      <c r="B27" s="5">
        <f t="shared" si="7"/>
        <v>50028</v>
      </c>
      <c r="C27" s="7">
        <f t="shared" si="8"/>
        <v>4.3216726218577306E-3</v>
      </c>
      <c r="D27" s="7">
        <f t="shared" si="9"/>
        <v>4.7225840581353228E-2</v>
      </c>
    </row>
    <row r="28" spans="1:13">
      <c r="A28" s="4" t="str">
        <f t="shared" si="6"/>
        <v>Macao</v>
      </c>
      <c r="B28" s="5">
        <f t="shared" si="7"/>
        <v>43886.400000000001</v>
      </c>
      <c r="C28" s="7">
        <f t="shared" si="8"/>
        <v>2.6691995907714268E-2</v>
      </c>
      <c r="D28" s="7">
        <f t="shared" si="9"/>
        <v>4.1428242785829947E-2</v>
      </c>
    </row>
    <row r="29" spans="1:13">
      <c r="A29" s="4" t="str">
        <f t="shared" si="6"/>
        <v>Ý</v>
      </c>
      <c r="B29" s="5">
        <f t="shared" si="7"/>
        <v>41206.300000000003</v>
      </c>
      <c r="C29" s="7">
        <f t="shared" si="8"/>
        <v>-1.2779726365831627E-2</v>
      </c>
      <c r="D29" s="7">
        <f t="shared" si="9"/>
        <v>3.88982600693095E-2</v>
      </c>
    </row>
    <row r="30" spans="1:13">
      <c r="A30" s="4" t="str">
        <f t="shared" si="6"/>
        <v>Đức</v>
      </c>
      <c r="B30" s="5">
        <f t="shared" si="7"/>
        <v>38134.400000000001</v>
      </c>
      <c r="C30" s="7">
        <f t="shared" si="8"/>
        <v>-8.3120094753025148E-3</v>
      </c>
      <c r="D30" s="7">
        <f t="shared" si="9"/>
        <v>3.5998422784551787E-2</v>
      </c>
    </row>
    <row r="31" spans="1:13">
      <c r="A31" s="4" t="str">
        <f t="shared" si="6"/>
        <v>Anh</v>
      </c>
      <c r="B31" s="5">
        <f t="shared" si="7"/>
        <v>36613.4</v>
      </c>
      <c r="C31" s="7">
        <f t="shared" si="8"/>
        <v>-5.095906463242407E-3</v>
      </c>
      <c r="D31" s="7">
        <f t="shared" si="9"/>
        <v>3.4562616765437724E-2</v>
      </c>
    </row>
    <row r="32" spans="1:13">
      <c r="A32" s="4" t="str">
        <f t="shared" si="6"/>
        <v>Thái Lan</v>
      </c>
      <c r="B32" s="5">
        <f t="shared" si="7"/>
        <v>33785.199999999997</v>
      </c>
      <c r="C32" s="7">
        <f t="shared" si="8"/>
        <v>1.4718597517696389E-2</v>
      </c>
      <c r="D32" s="7">
        <f t="shared" si="9"/>
        <v>3.189282939971886E-2</v>
      </c>
    </row>
    <row r="33" spans="1:6">
      <c r="A33" s="4" t="str">
        <f t="shared" si="6"/>
        <v>Australia</v>
      </c>
      <c r="B33" s="5">
        <f t="shared" si="7"/>
        <v>31731.200000000001</v>
      </c>
      <c r="C33" s="7">
        <f t="shared" si="8"/>
        <v>4.2414313244796796E-3</v>
      </c>
      <c r="D33" s="7">
        <f t="shared" si="9"/>
        <v>2.9953877681599017E-2</v>
      </c>
      <c r="F33" s="3">
        <v>1</v>
      </c>
    </row>
    <row r="34" spans="1:6">
      <c r="A34" s="4" t="str">
        <f t="shared" si="6"/>
        <v>Thổ Nhĩ Kỳ</v>
      </c>
      <c r="B34" s="5">
        <f t="shared" si="7"/>
        <v>25653</v>
      </c>
      <c r="C34" s="7">
        <f t="shared" si="8"/>
        <v>-9.6083880405001959E-4</v>
      </c>
      <c r="D34" s="7">
        <f t="shared" si="9"/>
        <v>2.4216128736576605E-2</v>
      </c>
      <c r="F34" s="3">
        <v>1</v>
      </c>
    </row>
    <row r="35" spans="1:6">
      <c r="A35" s="4" t="str">
        <f t="shared" si="6"/>
        <v>Malaysia</v>
      </c>
      <c r="B35" s="5">
        <f t="shared" si="7"/>
        <v>19695.3</v>
      </c>
      <c r="C35" s="7">
        <f t="shared" si="8"/>
        <v>2.7074089174453086E-3</v>
      </c>
      <c r="D35" s="7">
        <f t="shared" si="9"/>
        <v>1.8592130367032986E-2</v>
      </c>
      <c r="F35" s="3">
        <v>1</v>
      </c>
    </row>
    <row r="36" spans="1:6">
      <c r="A36" s="4" t="str">
        <f t="shared" si="6"/>
        <v>Singapore</v>
      </c>
      <c r="B36" s="5">
        <f t="shared" si="7"/>
        <v>18938.900000000001</v>
      </c>
      <c r="C36" s="7">
        <f t="shared" si="8"/>
        <v>7.6966421064479755E-3</v>
      </c>
      <c r="D36" s="7">
        <f t="shared" si="9"/>
        <v>1.7878097709006772E-2</v>
      </c>
      <c r="F36" s="3">
        <v>1</v>
      </c>
    </row>
    <row r="37" spans="1:6">
      <c r="A37" s="4" t="s">
        <v>0</v>
      </c>
      <c r="B37" s="5">
        <f>Data!D42</f>
        <v>6850</v>
      </c>
      <c r="C37" s="7">
        <f>Data!N42</f>
        <v>2.3225426485560139E-3</v>
      </c>
      <c r="D37" s="7">
        <f>Data!I42</f>
        <v>6.4663190209936364E-3</v>
      </c>
      <c r="F37" s="3">
        <v>1</v>
      </c>
    </row>
    <row r="38" spans="1:6">
      <c r="A38" s="4" t="str">
        <f t="shared" si="6"/>
        <v>Ấn Độ</v>
      </c>
      <c r="B38" s="5">
        <f t="shared" si="7"/>
        <v>17971.8</v>
      </c>
      <c r="C38" s="7">
        <f>M17</f>
        <v>5.1798373576274308E-3</v>
      </c>
      <c r="D38" s="7">
        <f>I17</f>
        <v>1.6965166741823856E-2</v>
      </c>
    </row>
    <row r="44" spans="1:6">
      <c r="B44" s="6"/>
      <c r="C44" s="6"/>
      <c r="D44" s="6"/>
      <c r="E44" s="6"/>
    </row>
    <row r="45" spans="1:6">
      <c r="B45" s="6"/>
      <c r="C45" s="6"/>
      <c r="D45" s="6"/>
      <c r="E45" s="6"/>
    </row>
    <row r="46" spans="1:6">
      <c r="B46" s="6"/>
      <c r="C46" s="6"/>
      <c r="D46" s="6"/>
      <c r="E46" s="6"/>
    </row>
    <row r="47" spans="1:6">
      <c r="B47" s="6"/>
      <c r="C47" s="6"/>
      <c r="D47" s="6"/>
      <c r="E47" s="6"/>
    </row>
    <row r="48" spans="1:6">
      <c r="B48" s="6"/>
      <c r="C48" s="6"/>
      <c r="D48" s="6"/>
      <c r="E48" s="6"/>
    </row>
    <row r="49" spans="2:5">
      <c r="B49" s="6"/>
      <c r="C49" s="6"/>
      <c r="D49" s="6"/>
      <c r="E49" s="6"/>
    </row>
    <row r="50" spans="2:5">
      <c r="B50" s="6"/>
      <c r="C50" s="6"/>
      <c r="D50" s="6"/>
      <c r="E50" s="6"/>
    </row>
    <row r="51" spans="2:5">
      <c r="B51" s="6"/>
      <c r="C51" s="6"/>
      <c r="D51" s="6"/>
      <c r="E51" s="6"/>
    </row>
    <row r="52" spans="2:5">
      <c r="B52" s="6"/>
      <c r="C52" s="6"/>
      <c r="D52" s="6"/>
      <c r="E52" s="6"/>
    </row>
    <row r="53" spans="2:5">
      <c r="B53" s="6"/>
      <c r="C53" s="6"/>
      <c r="D53" s="6"/>
      <c r="E53" s="6"/>
    </row>
    <row r="54" spans="2:5">
      <c r="B54" s="6"/>
      <c r="C54" s="6"/>
      <c r="D54" s="6"/>
      <c r="E54" s="6"/>
    </row>
    <row r="55" spans="2:5">
      <c r="B55" s="6"/>
      <c r="C55" s="6"/>
      <c r="D55" s="6"/>
      <c r="E55" s="6"/>
    </row>
    <row r="56" spans="2:5">
      <c r="B56" s="6"/>
      <c r="C56" s="6"/>
      <c r="D56" s="6"/>
      <c r="E56" s="6"/>
    </row>
    <row r="57" spans="2:5">
      <c r="B57" s="6"/>
      <c r="C57" s="6"/>
      <c r="D57" s="6"/>
      <c r="E57" s="6"/>
    </row>
    <row r="58" spans="2:5">
      <c r="B58" s="6"/>
      <c r="C58" s="6"/>
      <c r="D58" s="6"/>
      <c r="E58" s="6"/>
    </row>
    <row r="59" spans="2:5">
      <c r="B59" s="6"/>
      <c r="C59" s="6"/>
      <c r="D59" s="6"/>
      <c r="E59" s="6"/>
    </row>
    <row r="60" spans="2:5">
      <c r="B60" s="6"/>
      <c r="C60" s="6"/>
      <c r="D60" s="6"/>
      <c r="E60" s="6"/>
    </row>
    <row r="61" spans="2:5">
      <c r="B61" s="6"/>
      <c r="C61" s="6"/>
      <c r="D61" s="6"/>
      <c r="E61" s="6"/>
    </row>
    <row r="62" spans="2:5">
      <c r="B62" s="6"/>
      <c r="C62" s="6"/>
      <c r="D62" s="6"/>
      <c r="E62" s="6"/>
    </row>
    <row r="63" spans="2:5">
      <c r="B63" s="6"/>
      <c r="C63" s="6"/>
      <c r="D63" s="6"/>
      <c r="E63" s="6"/>
    </row>
    <row r="64" spans="2:5">
      <c r="B64" s="6"/>
      <c r="C64" s="6"/>
      <c r="D64" s="6"/>
      <c r="E64" s="6"/>
    </row>
    <row r="65" spans="2:5">
      <c r="B65" s="6"/>
      <c r="C65" s="6"/>
      <c r="D65" s="6"/>
      <c r="E65" s="6"/>
    </row>
    <row r="66" spans="2:5">
      <c r="B66" s="6"/>
      <c r="C66" s="6"/>
      <c r="D66" s="6"/>
      <c r="E66" s="6"/>
    </row>
    <row r="67" spans="2:5">
      <c r="B67" s="6"/>
      <c r="C67" s="6"/>
      <c r="D67" s="6"/>
      <c r="E67" s="6"/>
    </row>
    <row r="68" spans="2:5">
      <c r="B68" s="6"/>
      <c r="C68" s="6"/>
      <c r="D68" s="6"/>
      <c r="E68" s="6"/>
    </row>
    <row r="69" spans="2:5">
      <c r="B69" s="6"/>
      <c r="C69" s="6"/>
      <c r="D69" s="6"/>
      <c r="E69" s="6"/>
    </row>
    <row r="70" spans="2:5">
      <c r="B70" s="6"/>
      <c r="C70" s="6"/>
      <c r="D70" s="6"/>
      <c r="E70" s="6"/>
    </row>
    <row r="71" spans="2:5">
      <c r="B71" s="6"/>
      <c r="C71" s="6"/>
      <c r="D71" s="6"/>
      <c r="E71" s="6"/>
    </row>
    <row r="72" spans="2:5">
      <c r="B72" s="6"/>
      <c r="C72" s="6"/>
      <c r="D72" s="6"/>
      <c r="E72" s="6"/>
    </row>
    <row r="73" spans="2:5">
      <c r="B73" s="6"/>
      <c r="C73" s="6"/>
      <c r="D73" s="6"/>
      <c r="E73" s="6"/>
    </row>
    <row r="74" spans="2:5">
      <c r="B74" s="6"/>
      <c r="C74" s="6"/>
      <c r="D74" s="6"/>
      <c r="E74" s="6"/>
    </row>
    <row r="75" spans="2:5">
      <c r="B75" s="6"/>
      <c r="C75" s="6"/>
      <c r="D75" s="6"/>
      <c r="E75" s="6"/>
    </row>
    <row r="76" spans="2:5">
      <c r="B76" s="6"/>
      <c r="C76" s="6"/>
      <c r="D76" s="6"/>
      <c r="E76" s="6"/>
    </row>
  </sheetData>
  <mergeCells count="3">
    <mergeCell ref="C1:D1"/>
    <mergeCell ref="E1:F1"/>
    <mergeCell ref="H1:I1"/>
  </mergeCell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workbookViewId="0">
      <selection activeCell="H2" sqref="H2"/>
    </sheetView>
  </sheetViews>
  <sheetFormatPr defaultRowHeight="10.199999999999999"/>
  <cols>
    <col min="1" max="1" width="9.109375" style="3" customWidth="1"/>
    <col min="2" max="2" width="9.44140625" style="3" bestFit="1" customWidth="1"/>
    <col min="3" max="3" width="11.6640625" style="3" customWidth="1"/>
    <col min="4" max="4" width="10.77734375" style="3" customWidth="1"/>
    <col min="5" max="5" width="12" style="3" customWidth="1"/>
    <col min="6" max="6" width="10.33203125" style="3" bestFit="1" customWidth="1"/>
    <col min="7" max="9" width="9" style="3"/>
    <col min="10" max="11" width="9.77734375" style="3" customWidth="1"/>
    <col min="12" max="256" width="9" style="3"/>
    <col min="257" max="257" width="24.6640625" style="3" bestFit="1" customWidth="1"/>
    <col min="258" max="258" width="9.44140625" style="3" bestFit="1" customWidth="1"/>
    <col min="259" max="259" width="11.6640625" style="3" customWidth="1"/>
    <col min="260" max="260" width="10.77734375" style="3" customWidth="1"/>
    <col min="261" max="261" width="12" style="3" customWidth="1"/>
    <col min="262" max="512" width="9" style="3"/>
    <col min="513" max="513" width="24.6640625" style="3" bestFit="1" customWidth="1"/>
    <col min="514" max="514" width="9.44140625" style="3" bestFit="1" customWidth="1"/>
    <col min="515" max="515" width="11.6640625" style="3" customWidth="1"/>
    <col min="516" max="516" width="10.77734375" style="3" customWidth="1"/>
    <col min="517" max="517" width="12" style="3" customWidth="1"/>
    <col min="518" max="768" width="9" style="3"/>
    <col min="769" max="769" width="24.6640625" style="3" bestFit="1" customWidth="1"/>
    <col min="770" max="770" width="9.44140625" style="3" bestFit="1" customWidth="1"/>
    <col min="771" max="771" width="11.6640625" style="3" customWidth="1"/>
    <col min="772" max="772" width="10.77734375" style="3" customWidth="1"/>
    <col min="773" max="773" width="12" style="3" customWidth="1"/>
    <col min="774" max="1024" width="9" style="3"/>
    <col min="1025" max="1025" width="24.6640625" style="3" bestFit="1" customWidth="1"/>
    <col min="1026" max="1026" width="9.44140625" style="3" bestFit="1" customWidth="1"/>
    <col min="1027" max="1027" width="11.6640625" style="3" customWidth="1"/>
    <col min="1028" max="1028" width="10.77734375" style="3" customWidth="1"/>
    <col min="1029" max="1029" width="12" style="3" customWidth="1"/>
    <col min="1030" max="1280" width="9" style="3"/>
    <col min="1281" max="1281" width="24.6640625" style="3" bestFit="1" customWidth="1"/>
    <col min="1282" max="1282" width="9.44140625" style="3" bestFit="1" customWidth="1"/>
    <col min="1283" max="1283" width="11.6640625" style="3" customWidth="1"/>
    <col min="1284" max="1284" width="10.77734375" style="3" customWidth="1"/>
    <col min="1285" max="1285" width="12" style="3" customWidth="1"/>
    <col min="1286" max="1536" width="9" style="3"/>
    <col min="1537" max="1537" width="24.6640625" style="3" bestFit="1" customWidth="1"/>
    <col min="1538" max="1538" width="9.44140625" style="3" bestFit="1" customWidth="1"/>
    <col min="1539" max="1539" width="11.6640625" style="3" customWidth="1"/>
    <col min="1540" max="1540" width="10.77734375" style="3" customWidth="1"/>
    <col min="1541" max="1541" width="12" style="3" customWidth="1"/>
    <col min="1542" max="1792" width="9" style="3"/>
    <col min="1793" max="1793" width="24.6640625" style="3" bestFit="1" customWidth="1"/>
    <col min="1794" max="1794" width="9.44140625" style="3" bestFit="1" customWidth="1"/>
    <col min="1795" max="1795" width="11.6640625" style="3" customWidth="1"/>
    <col min="1796" max="1796" width="10.77734375" style="3" customWidth="1"/>
    <col min="1797" max="1797" width="12" style="3" customWidth="1"/>
    <col min="1798" max="2048" width="9" style="3"/>
    <col min="2049" max="2049" width="24.6640625" style="3" bestFit="1" customWidth="1"/>
    <col min="2050" max="2050" width="9.44140625" style="3" bestFit="1" customWidth="1"/>
    <col min="2051" max="2051" width="11.6640625" style="3" customWidth="1"/>
    <col min="2052" max="2052" width="10.77734375" style="3" customWidth="1"/>
    <col min="2053" max="2053" width="12" style="3" customWidth="1"/>
    <col min="2054" max="2304" width="9" style="3"/>
    <col min="2305" max="2305" width="24.6640625" style="3" bestFit="1" customWidth="1"/>
    <col min="2306" max="2306" width="9.44140625" style="3" bestFit="1" customWidth="1"/>
    <col min="2307" max="2307" width="11.6640625" style="3" customWidth="1"/>
    <col min="2308" max="2308" width="10.77734375" style="3" customWidth="1"/>
    <col min="2309" max="2309" width="12" style="3" customWidth="1"/>
    <col min="2310" max="2560" width="9" style="3"/>
    <col min="2561" max="2561" width="24.6640625" style="3" bestFit="1" customWidth="1"/>
    <col min="2562" max="2562" width="9.44140625" style="3" bestFit="1" customWidth="1"/>
    <col min="2563" max="2563" width="11.6640625" style="3" customWidth="1"/>
    <col min="2564" max="2564" width="10.77734375" style="3" customWidth="1"/>
    <col min="2565" max="2565" width="12" style="3" customWidth="1"/>
    <col min="2566" max="2816" width="9" style="3"/>
    <col min="2817" max="2817" width="24.6640625" style="3" bestFit="1" customWidth="1"/>
    <col min="2818" max="2818" width="9.44140625" style="3" bestFit="1" customWidth="1"/>
    <col min="2819" max="2819" width="11.6640625" style="3" customWidth="1"/>
    <col min="2820" max="2820" width="10.77734375" style="3" customWidth="1"/>
    <col min="2821" max="2821" width="12" style="3" customWidth="1"/>
    <col min="2822" max="3072" width="9" style="3"/>
    <col min="3073" max="3073" width="24.6640625" style="3" bestFit="1" customWidth="1"/>
    <col min="3074" max="3074" width="9.44140625" style="3" bestFit="1" customWidth="1"/>
    <col min="3075" max="3075" width="11.6640625" style="3" customWidth="1"/>
    <col min="3076" max="3076" width="10.77734375" style="3" customWidth="1"/>
    <col min="3077" max="3077" width="12" style="3" customWidth="1"/>
    <col min="3078" max="3328" width="9" style="3"/>
    <col min="3329" max="3329" width="24.6640625" style="3" bestFit="1" customWidth="1"/>
    <col min="3330" max="3330" width="9.44140625" style="3" bestFit="1" customWidth="1"/>
    <col min="3331" max="3331" width="11.6640625" style="3" customWidth="1"/>
    <col min="3332" max="3332" width="10.77734375" style="3" customWidth="1"/>
    <col min="3333" max="3333" width="12" style="3" customWidth="1"/>
    <col min="3334" max="3584" width="9" style="3"/>
    <col min="3585" max="3585" width="24.6640625" style="3" bestFit="1" customWidth="1"/>
    <col min="3586" max="3586" width="9.44140625" style="3" bestFit="1" customWidth="1"/>
    <col min="3587" max="3587" width="11.6640625" style="3" customWidth="1"/>
    <col min="3588" max="3588" width="10.77734375" style="3" customWidth="1"/>
    <col min="3589" max="3589" width="12" style="3" customWidth="1"/>
    <col min="3590" max="3840" width="9" style="3"/>
    <col min="3841" max="3841" width="24.6640625" style="3" bestFit="1" customWidth="1"/>
    <col min="3842" max="3842" width="9.44140625" style="3" bestFit="1" customWidth="1"/>
    <col min="3843" max="3843" width="11.6640625" style="3" customWidth="1"/>
    <col min="3844" max="3844" width="10.77734375" style="3" customWidth="1"/>
    <col min="3845" max="3845" width="12" style="3" customWidth="1"/>
    <col min="3846" max="4096" width="9" style="3"/>
    <col min="4097" max="4097" width="24.6640625" style="3" bestFit="1" customWidth="1"/>
    <col min="4098" max="4098" width="9.44140625" style="3" bestFit="1" customWidth="1"/>
    <col min="4099" max="4099" width="11.6640625" style="3" customWidth="1"/>
    <col min="4100" max="4100" width="10.77734375" style="3" customWidth="1"/>
    <col min="4101" max="4101" width="12" style="3" customWidth="1"/>
    <col min="4102" max="4352" width="9" style="3"/>
    <col min="4353" max="4353" width="24.6640625" style="3" bestFit="1" customWidth="1"/>
    <col min="4354" max="4354" width="9.44140625" style="3" bestFit="1" customWidth="1"/>
    <col min="4355" max="4355" width="11.6640625" style="3" customWidth="1"/>
    <col min="4356" max="4356" width="10.77734375" style="3" customWidth="1"/>
    <col min="4357" max="4357" width="12" style="3" customWidth="1"/>
    <col min="4358" max="4608" width="9" style="3"/>
    <col min="4609" max="4609" width="24.6640625" style="3" bestFit="1" customWidth="1"/>
    <col min="4610" max="4610" width="9.44140625" style="3" bestFit="1" customWidth="1"/>
    <col min="4611" max="4611" width="11.6640625" style="3" customWidth="1"/>
    <col min="4612" max="4612" width="10.77734375" style="3" customWidth="1"/>
    <col min="4613" max="4613" width="12" style="3" customWidth="1"/>
    <col min="4614" max="4864" width="9" style="3"/>
    <col min="4865" max="4865" width="24.6640625" style="3" bestFit="1" customWidth="1"/>
    <col min="4866" max="4866" width="9.44140625" style="3" bestFit="1" customWidth="1"/>
    <col min="4867" max="4867" width="11.6640625" style="3" customWidth="1"/>
    <col min="4868" max="4868" width="10.77734375" style="3" customWidth="1"/>
    <col min="4869" max="4869" width="12" style="3" customWidth="1"/>
    <col min="4870" max="5120" width="9" style="3"/>
    <col min="5121" max="5121" width="24.6640625" style="3" bestFit="1" customWidth="1"/>
    <col min="5122" max="5122" width="9.44140625" style="3" bestFit="1" customWidth="1"/>
    <col min="5123" max="5123" width="11.6640625" style="3" customWidth="1"/>
    <col min="5124" max="5124" width="10.77734375" style="3" customWidth="1"/>
    <col min="5125" max="5125" width="12" style="3" customWidth="1"/>
    <col min="5126" max="5376" width="9" style="3"/>
    <col min="5377" max="5377" width="24.6640625" style="3" bestFit="1" customWidth="1"/>
    <col min="5378" max="5378" width="9.44140625" style="3" bestFit="1" customWidth="1"/>
    <col min="5379" max="5379" width="11.6640625" style="3" customWidth="1"/>
    <col min="5380" max="5380" width="10.77734375" style="3" customWidth="1"/>
    <col min="5381" max="5381" width="12" style="3" customWidth="1"/>
    <col min="5382" max="5632" width="9" style="3"/>
    <col min="5633" max="5633" width="24.6640625" style="3" bestFit="1" customWidth="1"/>
    <col min="5634" max="5634" width="9.44140625" style="3" bestFit="1" customWidth="1"/>
    <col min="5635" max="5635" width="11.6640625" style="3" customWidth="1"/>
    <col min="5636" max="5636" width="10.77734375" style="3" customWidth="1"/>
    <col min="5637" max="5637" width="12" style="3" customWidth="1"/>
    <col min="5638" max="5888" width="9" style="3"/>
    <col min="5889" max="5889" width="24.6640625" style="3" bestFit="1" customWidth="1"/>
    <col min="5890" max="5890" width="9.44140625" style="3" bestFit="1" customWidth="1"/>
    <col min="5891" max="5891" width="11.6640625" style="3" customWidth="1"/>
    <col min="5892" max="5892" width="10.77734375" style="3" customWidth="1"/>
    <col min="5893" max="5893" width="12" style="3" customWidth="1"/>
    <col min="5894" max="6144" width="9" style="3"/>
    <col min="6145" max="6145" width="24.6640625" style="3" bestFit="1" customWidth="1"/>
    <col min="6146" max="6146" width="9.44140625" style="3" bestFit="1" customWidth="1"/>
    <col min="6147" max="6147" width="11.6640625" style="3" customWidth="1"/>
    <col min="6148" max="6148" width="10.77734375" style="3" customWidth="1"/>
    <col min="6149" max="6149" width="12" style="3" customWidth="1"/>
    <col min="6150" max="6400" width="9" style="3"/>
    <col min="6401" max="6401" width="24.6640625" style="3" bestFit="1" customWidth="1"/>
    <col min="6402" max="6402" width="9.44140625" style="3" bestFit="1" customWidth="1"/>
    <col min="6403" max="6403" width="11.6640625" style="3" customWidth="1"/>
    <col min="6404" max="6404" width="10.77734375" style="3" customWidth="1"/>
    <col min="6405" max="6405" width="12" style="3" customWidth="1"/>
    <col min="6406" max="6656" width="9" style="3"/>
    <col min="6657" max="6657" width="24.6640625" style="3" bestFit="1" customWidth="1"/>
    <col min="6658" max="6658" width="9.44140625" style="3" bestFit="1" customWidth="1"/>
    <col min="6659" max="6659" width="11.6640625" style="3" customWidth="1"/>
    <col min="6660" max="6660" width="10.77734375" style="3" customWidth="1"/>
    <col min="6661" max="6661" width="12" style="3" customWidth="1"/>
    <col min="6662" max="6912" width="9" style="3"/>
    <col min="6913" max="6913" width="24.6640625" style="3" bestFit="1" customWidth="1"/>
    <col min="6914" max="6914" width="9.44140625" style="3" bestFit="1" customWidth="1"/>
    <col min="6915" max="6915" width="11.6640625" style="3" customWidth="1"/>
    <col min="6916" max="6916" width="10.77734375" style="3" customWidth="1"/>
    <col min="6917" max="6917" width="12" style="3" customWidth="1"/>
    <col min="6918" max="7168" width="9" style="3"/>
    <col min="7169" max="7169" width="24.6640625" style="3" bestFit="1" customWidth="1"/>
    <col min="7170" max="7170" width="9.44140625" style="3" bestFit="1" customWidth="1"/>
    <col min="7171" max="7171" width="11.6640625" style="3" customWidth="1"/>
    <col min="7172" max="7172" width="10.77734375" style="3" customWidth="1"/>
    <col min="7173" max="7173" width="12" style="3" customWidth="1"/>
    <col min="7174" max="7424" width="9" style="3"/>
    <col min="7425" max="7425" width="24.6640625" style="3" bestFit="1" customWidth="1"/>
    <col min="7426" max="7426" width="9.44140625" style="3" bestFit="1" customWidth="1"/>
    <col min="7427" max="7427" width="11.6640625" style="3" customWidth="1"/>
    <col min="7428" max="7428" width="10.77734375" style="3" customWidth="1"/>
    <col min="7429" max="7429" width="12" style="3" customWidth="1"/>
    <col min="7430" max="7680" width="9" style="3"/>
    <col min="7681" max="7681" width="24.6640625" style="3" bestFit="1" customWidth="1"/>
    <col min="7682" max="7682" width="9.44140625" style="3" bestFit="1" customWidth="1"/>
    <col min="7683" max="7683" width="11.6640625" style="3" customWidth="1"/>
    <col min="7684" max="7684" width="10.77734375" style="3" customWidth="1"/>
    <col min="7685" max="7685" width="12" style="3" customWidth="1"/>
    <col min="7686" max="7936" width="9" style="3"/>
    <col min="7937" max="7937" width="24.6640625" style="3" bestFit="1" customWidth="1"/>
    <col min="7938" max="7938" width="9.44140625" style="3" bestFit="1" customWidth="1"/>
    <col min="7939" max="7939" width="11.6640625" style="3" customWidth="1"/>
    <col min="7940" max="7940" width="10.77734375" style="3" customWidth="1"/>
    <col min="7941" max="7941" width="12" style="3" customWidth="1"/>
    <col min="7942" max="8192" width="9" style="3"/>
    <col min="8193" max="8193" width="24.6640625" style="3" bestFit="1" customWidth="1"/>
    <col min="8194" max="8194" width="9.44140625" style="3" bestFit="1" customWidth="1"/>
    <col min="8195" max="8195" width="11.6640625" style="3" customWidth="1"/>
    <col min="8196" max="8196" width="10.77734375" style="3" customWidth="1"/>
    <col min="8197" max="8197" width="12" style="3" customWidth="1"/>
    <col min="8198" max="8448" width="9" style="3"/>
    <col min="8449" max="8449" width="24.6640625" style="3" bestFit="1" customWidth="1"/>
    <col min="8450" max="8450" width="9.44140625" style="3" bestFit="1" customWidth="1"/>
    <col min="8451" max="8451" width="11.6640625" style="3" customWidth="1"/>
    <col min="8452" max="8452" width="10.77734375" style="3" customWidth="1"/>
    <col min="8453" max="8453" width="12" style="3" customWidth="1"/>
    <col min="8454" max="8704" width="9" style="3"/>
    <col min="8705" max="8705" width="24.6640625" style="3" bestFit="1" customWidth="1"/>
    <col min="8706" max="8706" width="9.44140625" style="3" bestFit="1" customWidth="1"/>
    <col min="8707" max="8707" width="11.6640625" style="3" customWidth="1"/>
    <col min="8708" max="8708" width="10.77734375" style="3" customWidth="1"/>
    <col min="8709" max="8709" width="12" style="3" customWidth="1"/>
    <col min="8710" max="8960" width="9" style="3"/>
    <col min="8961" max="8961" width="24.6640625" style="3" bestFit="1" customWidth="1"/>
    <col min="8962" max="8962" width="9.44140625" style="3" bestFit="1" customWidth="1"/>
    <col min="8963" max="8963" width="11.6640625" style="3" customWidth="1"/>
    <col min="8964" max="8964" width="10.77734375" style="3" customWidth="1"/>
    <col min="8965" max="8965" width="12" style="3" customWidth="1"/>
    <col min="8966" max="9216" width="9" style="3"/>
    <col min="9217" max="9217" width="24.6640625" style="3" bestFit="1" customWidth="1"/>
    <col min="9218" max="9218" width="9.44140625" style="3" bestFit="1" customWidth="1"/>
    <col min="9219" max="9219" width="11.6640625" style="3" customWidth="1"/>
    <col min="9220" max="9220" width="10.77734375" style="3" customWidth="1"/>
    <col min="9221" max="9221" width="12" style="3" customWidth="1"/>
    <col min="9222" max="9472" width="9" style="3"/>
    <col min="9473" max="9473" width="24.6640625" style="3" bestFit="1" customWidth="1"/>
    <col min="9474" max="9474" width="9.44140625" style="3" bestFit="1" customWidth="1"/>
    <col min="9475" max="9475" width="11.6640625" style="3" customWidth="1"/>
    <col min="9476" max="9476" width="10.77734375" style="3" customWidth="1"/>
    <col min="9477" max="9477" width="12" style="3" customWidth="1"/>
    <col min="9478" max="9728" width="9" style="3"/>
    <col min="9729" max="9729" width="24.6640625" style="3" bestFit="1" customWidth="1"/>
    <col min="9730" max="9730" width="9.44140625" style="3" bestFit="1" customWidth="1"/>
    <col min="9731" max="9731" width="11.6640625" style="3" customWidth="1"/>
    <col min="9732" max="9732" width="10.77734375" style="3" customWidth="1"/>
    <col min="9733" max="9733" width="12" style="3" customWidth="1"/>
    <col min="9734" max="9984" width="9" style="3"/>
    <col min="9985" max="9985" width="24.6640625" style="3" bestFit="1" customWidth="1"/>
    <col min="9986" max="9986" width="9.44140625" style="3" bestFit="1" customWidth="1"/>
    <col min="9987" max="9987" width="11.6640625" style="3" customWidth="1"/>
    <col min="9988" max="9988" width="10.77734375" style="3" customWidth="1"/>
    <col min="9989" max="9989" width="12" style="3" customWidth="1"/>
    <col min="9990" max="10240" width="9" style="3"/>
    <col min="10241" max="10241" width="24.6640625" style="3" bestFit="1" customWidth="1"/>
    <col min="10242" max="10242" width="9.44140625" style="3" bestFit="1" customWidth="1"/>
    <col min="10243" max="10243" width="11.6640625" style="3" customWidth="1"/>
    <col min="10244" max="10244" width="10.77734375" style="3" customWidth="1"/>
    <col min="10245" max="10245" width="12" style="3" customWidth="1"/>
    <col min="10246" max="10496" width="9" style="3"/>
    <col min="10497" max="10497" width="24.6640625" style="3" bestFit="1" customWidth="1"/>
    <col min="10498" max="10498" width="9.44140625" style="3" bestFit="1" customWidth="1"/>
    <col min="10499" max="10499" width="11.6640625" style="3" customWidth="1"/>
    <col min="10500" max="10500" width="10.77734375" style="3" customWidth="1"/>
    <col min="10501" max="10501" width="12" style="3" customWidth="1"/>
    <col min="10502" max="10752" width="9" style="3"/>
    <col min="10753" max="10753" width="24.6640625" style="3" bestFit="1" customWidth="1"/>
    <col min="10754" max="10754" width="9.44140625" style="3" bestFit="1" customWidth="1"/>
    <col min="10755" max="10755" width="11.6640625" style="3" customWidth="1"/>
    <col min="10756" max="10756" width="10.77734375" style="3" customWidth="1"/>
    <col min="10757" max="10757" width="12" style="3" customWidth="1"/>
    <col min="10758" max="11008" width="9" style="3"/>
    <col min="11009" max="11009" width="24.6640625" style="3" bestFit="1" customWidth="1"/>
    <col min="11010" max="11010" width="9.44140625" style="3" bestFit="1" customWidth="1"/>
    <col min="11011" max="11011" width="11.6640625" style="3" customWidth="1"/>
    <col min="11012" max="11012" width="10.77734375" style="3" customWidth="1"/>
    <col min="11013" max="11013" width="12" style="3" customWidth="1"/>
    <col min="11014" max="11264" width="9" style="3"/>
    <col min="11265" max="11265" width="24.6640625" style="3" bestFit="1" customWidth="1"/>
    <col min="11266" max="11266" width="9.44140625" style="3" bestFit="1" customWidth="1"/>
    <col min="11267" max="11267" width="11.6640625" style="3" customWidth="1"/>
    <col min="11268" max="11268" width="10.77734375" style="3" customWidth="1"/>
    <col min="11269" max="11269" width="12" style="3" customWidth="1"/>
    <col min="11270" max="11520" width="9" style="3"/>
    <col min="11521" max="11521" width="24.6640625" style="3" bestFit="1" customWidth="1"/>
    <col min="11522" max="11522" width="9.44140625" style="3" bestFit="1" customWidth="1"/>
    <col min="11523" max="11523" width="11.6640625" style="3" customWidth="1"/>
    <col min="11524" max="11524" width="10.77734375" style="3" customWidth="1"/>
    <col min="11525" max="11525" width="12" style="3" customWidth="1"/>
    <col min="11526" max="11776" width="9" style="3"/>
    <col min="11777" max="11777" width="24.6640625" style="3" bestFit="1" customWidth="1"/>
    <col min="11778" max="11778" width="9.44140625" style="3" bestFit="1" customWidth="1"/>
    <col min="11779" max="11779" width="11.6640625" style="3" customWidth="1"/>
    <col min="11780" max="11780" width="10.77734375" style="3" customWidth="1"/>
    <col min="11781" max="11781" width="12" style="3" customWidth="1"/>
    <col min="11782" max="12032" width="9" style="3"/>
    <col min="12033" max="12033" width="24.6640625" style="3" bestFit="1" customWidth="1"/>
    <col min="12034" max="12034" width="9.44140625" style="3" bestFit="1" customWidth="1"/>
    <col min="12035" max="12035" width="11.6640625" style="3" customWidth="1"/>
    <col min="12036" max="12036" width="10.77734375" style="3" customWidth="1"/>
    <col min="12037" max="12037" width="12" style="3" customWidth="1"/>
    <col min="12038" max="12288" width="9" style="3"/>
    <col min="12289" max="12289" width="24.6640625" style="3" bestFit="1" customWidth="1"/>
    <col min="12290" max="12290" width="9.44140625" style="3" bestFit="1" customWidth="1"/>
    <col min="12291" max="12291" width="11.6640625" style="3" customWidth="1"/>
    <col min="12292" max="12292" width="10.77734375" style="3" customWidth="1"/>
    <col min="12293" max="12293" width="12" style="3" customWidth="1"/>
    <col min="12294" max="12544" width="9" style="3"/>
    <col min="12545" max="12545" width="24.6640625" style="3" bestFit="1" customWidth="1"/>
    <col min="12546" max="12546" width="9.44140625" style="3" bestFit="1" customWidth="1"/>
    <col min="12547" max="12547" width="11.6640625" style="3" customWidth="1"/>
    <col min="12548" max="12548" width="10.77734375" style="3" customWidth="1"/>
    <col min="12549" max="12549" width="12" style="3" customWidth="1"/>
    <col min="12550" max="12800" width="9" style="3"/>
    <col min="12801" max="12801" width="24.6640625" style="3" bestFit="1" customWidth="1"/>
    <col min="12802" max="12802" width="9.44140625" style="3" bestFit="1" customWidth="1"/>
    <col min="12803" max="12803" width="11.6640625" style="3" customWidth="1"/>
    <col min="12804" max="12804" width="10.77734375" style="3" customWidth="1"/>
    <col min="12805" max="12805" width="12" style="3" customWidth="1"/>
    <col min="12806" max="13056" width="9" style="3"/>
    <col min="13057" max="13057" width="24.6640625" style="3" bestFit="1" customWidth="1"/>
    <col min="13058" max="13058" width="9.44140625" style="3" bestFit="1" customWidth="1"/>
    <col min="13059" max="13059" width="11.6640625" style="3" customWidth="1"/>
    <col min="13060" max="13060" width="10.77734375" style="3" customWidth="1"/>
    <col min="13061" max="13061" width="12" style="3" customWidth="1"/>
    <col min="13062" max="13312" width="9" style="3"/>
    <col min="13313" max="13313" width="24.6640625" style="3" bestFit="1" customWidth="1"/>
    <col min="13314" max="13314" width="9.44140625" style="3" bestFit="1" customWidth="1"/>
    <col min="13315" max="13315" width="11.6640625" style="3" customWidth="1"/>
    <col min="13316" max="13316" width="10.77734375" style="3" customWidth="1"/>
    <col min="13317" max="13317" width="12" style="3" customWidth="1"/>
    <col min="13318" max="13568" width="9" style="3"/>
    <col min="13569" max="13569" width="24.6640625" style="3" bestFit="1" customWidth="1"/>
    <col min="13570" max="13570" width="9.44140625" style="3" bestFit="1" customWidth="1"/>
    <col min="13571" max="13571" width="11.6640625" style="3" customWidth="1"/>
    <col min="13572" max="13572" width="10.77734375" style="3" customWidth="1"/>
    <col min="13573" max="13573" width="12" style="3" customWidth="1"/>
    <col min="13574" max="13824" width="9" style="3"/>
    <col min="13825" max="13825" width="24.6640625" style="3" bestFit="1" customWidth="1"/>
    <col min="13826" max="13826" width="9.44140625" style="3" bestFit="1" customWidth="1"/>
    <col min="13827" max="13827" width="11.6640625" style="3" customWidth="1"/>
    <col min="13828" max="13828" width="10.77734375" style="3" customWidth="1"/>
    <col min="13829" max="13829" width="12" style="3" customWidth="1"/>
    <col min="13830" max="14080" width="9" style="3"/>
    <col min="14081" max="14081" width="24.6640625" style="3" bestFit="1" customWidth="1"/>
    <col min="14082" max="14082" width="9.44140625" style="3" bestFit="1" customWidth="1"/>
    <col min="14083" max="14083" width="11.6640625" style="3" customWidth="1"/>
    <col min="14084" max="14084" width="10.77734375" style="3" customWidth="1"/>
    <col min="14085" max="14085" width="12" style="3" customWidth="1"/>
    <col min="14086" max="14336" width="9" style="3"/>
    <col min="14337" max="14337" width="24.6640625" style="3" bestFit="1" customWidth="1"/>
    <col min="14338" max="14338" width="9.44140625" style="3" bestFit="1" customWidth="1"/>
    <col min="14339" max="14339" width="11.6640625" style="3" customWidth="1"/>
    <col min="14340" max="14340" width="10.77734375" style="3" customWidth="1"/>
    <col min="14341" max="14341" width="12" style="3" customWidth="1"/>
    <col min="14342" max="14592" width="9" style="3"/>
    <col min="14593" max="14593" width="24.6640625" style="3" bestFit="1" customWidth="1"/>
    <col min="14594" max="14594" width="9.44140625" style="3" bestFit="1" customWidth="1"/>
    <col min="14595" max="14595" width="11.6640625" style="3" customWidth="1"/>
    <col min="14596" max="14596" width="10.77734375" style="3" customWidth="1"/>
    <col min="14597" max="14597" width="12" style="3" customWidth="1"/>
    <col min="14598" max="14848" width="9" style="3"/>
    <col min="14849" max="14849" width="24.6640625" style="3" bestFit="1" customWidth="1"/>
    <col min="14850" max="14850" width="9.44140625" style="3" bestFit="1" customWidth="1"/>
    <col min="14851" max="14851" width="11.6640625" style="3" customWidth="1"/>
    <col min="14852" max="14852" width="10.77734375" style="3" customWidth="1"/>
    <col min="14853" max="14853" width="12" style="3" customWidth="1"/>
    <col min="14854" max="15104" width="9" style="3"/>
    <col min="15105" max="15105" width="24.6640625" style="3" bestFit="1" customWidth="1"/>
    <col min="15106" max="15106" width="9.44140625" style="3" bestFit="1" customWidth="1"/>
    <col min="15107" max="15107" width="11.6640625" style="3" customWidth="1"/>
    <col min="15108" max="15108" width="10.77734375" style="3" customWidth="1"/>
    <col min="15109" max="15109" width="12" style="3" customWidth="1"/>
    <col min="15110" max="15360" width="9" style="3"/>
    <col min="15361" max="15361" width="24.6640625" style="3" bestFit="1" customWidth="1"/>
    <col min="15362" max="15362" width="9.44140625" style="3" bestFit="1" customWidth="1"/>
    <col min="15363" max="15363" width="11.6640625" style="3" customWidth="1"/>
    <col min="15364" max="15364" width="10.77734375" style="3" customWidth="1"/>
    <col min="15365" max="15365" width="12" style="3" customWidth="1"/>
    <col min="15366" max="15616" width="9" style="3"/>
    <col min="15617" max="15617" width="24.6640625" style="3" bestFit="1" customWidth="1"/>
    <col min="15618" max="15618" width="9.44140625" style="3" bestFit="1" customWidth="1"/>
    <col min="15619" max="15619" width="11.6640625" style="3" customWidth="1"/>
    <col min="15620" max="15620" width="10.77734375" style="3" customWidth="1"/>
    <col min="15621" max="15621" width="12" style="3" customWidth="1"/>
    <col min="15622" max="15872" width="9" style="3"/>
    <col min="15873" max="15873" width="24.6640625" style="3" bestFit="1" customWidth="1"/>
    <col min="15874" max="15874" width="9.44140625" style="3" bestFit="1" customWidth="1"/>
    <col min="15875" max="15875" width="11.6640625" style="3" customWidth="1"/>
    <col min="15876" max="15876" width="10.77734375" style="3" customWidth="1"/>
    <col min="15877" max="15877" width="12" style="3" customWidth="1"/>
    <col min="15878" max="16128" width="9" style="3"/>
    <col min="16129" max="16129" width="24.6640625" style="3" bestFit="1" customWidth="1"/>
    <col min="16130" max="16130" width="9.44140625" style="3" bestFit="1" customWidth="1"/>
    <col min="16131" max="16131" width="11.6640625" style="3" customWidth="1"/>
    <col min="16132" max="16132" width="10.77734375" style="3" customWidth="1"/>
    <col min="16133" max="16133" width="12" style="3" customWidth="1"/>
    <col min="16134" max="16384" width="9" style="3"/>
  </cols>
  <sheetData>
    <row r="1" spans="1:13" ht="14.4">
      <c r="A1" s="11" t="s">
        <v>35</v>
      </c>
      <c r="C1" s="46" t="s">
        <v>40</v>
      </c>
      <c r="D1" s="46"/>
      <c r="E1" s="46" t="s">
        <v>1</v>
      </c>
      <c r="F1" s="46"/>
      <c r="G1"/>
      <c r="H1" s="46" t="s">
        <v>7</v>
      </c>
      <c r="I1" s="46"/>
      <c r="J1" t="s">
        <v>56</v>
      </c>
      <c r="K1"/>
      <c r="M1" t="s">
        <v>74</v>
      </c>
    </row>
    <row r="2" spans="1:13" ht="14.4">
      <c r="A2"/>
      <c r="B2"/>
      <c r="C2" s="2">
        <v>2008</v>
      </c>
      <c r="D2" s="2">
        <v>2013</v>
      </c>
      <c r="E2" s="2">
        <v>2008</v>
      </c>
      <c r="F2" s="2">
        <v>2013</v>
      </c>
      <c r="G2" s="2"/>
      <c r="H2" s="2">
        <v>2008</v>
      </c>
      <c r="I2" s="2">
        <v>2013</v>
      </c>
      <c r="J2" s="2" t="s">
        <v>40</v>
      </c>
      <c r="K2" s="2" t="s">
        <v>1</v>
      </c>
      <c r="M2" s="2" t="s">
        <v>2</v>
      </c>
    </row>
    <row r="3" spans="1:13" ht="14.4">
      <c r="A3">
        <v>1</v>
      </c>
      <c r="B3" t="s">
        <v>58</v>
      </c>
      <c r="C3" s="9">
        <f t="shared" ref="C3:C17" si="0">D3/(1+J3/100)^5</f>
        <v>117056.78107794454</v>
      </c>
      <c r="D3" s="9">
        <v>204458.7</v>
      </c>
      <c r="E3" s="9">
        <f t="shared" ref="E3:E17" si="1">F3/(1+K3/100)^5</f>
        <v>340076.84234195098</v>
      </c>
      <c r="F3" s="9">
        <v>578230.5</v>
      </c>
      <c r="G3" s="2"/>
      <c r="H3" s="1">
        <f t="shared" ref="H3:I17" si="2">C3/E3</f>
        <v>0.34420685710861393</v>
      </c>
      <c r="I3" s="1">
        <f t="shared" si="2"/>
        <v>0.35359376580792612</v>
      </c>
      <c r="J3" s="12">
        <v>11.8</v>
      </c>
      <c r="K3" s="8">
        <v>11.2</v>
      </c>
      <c r="M3" s="1">
        <f>I3-H3</f>
        <v>9.3869086993121909E-3</v>
      </c>
    </row>
    <row r="4" spans="1:13" ht="14.4">
      <c r="A4">
        <v>2</v>
      </c>
      <c r="B4" t="s">
        <v>67</v>
      </c>
      <c r="C4" s="9">
        <f t="shared" si="0"/>
        <v>43131.553257084241</v>
      </c>
      <c r="D4" s="10">
        <v>84144.6</v>
      </c>
      <c r="E4" s="9">
        <f t="shared" si="1"/>
        <v>340076.84234195098</v>
      </c>
      <c r="F4" s="9">
        <f>$F$3</f>
        <v>578230.5</v>
      </c>
      <c r="G4" s="2"/>
      <c r="H4" s="1">
        <f t="shared" si="2"/>
        <v>0.12682884538699343</v>
      </c>
      <c r="I4" s="1">
        <f t="shared" si="2"/>
        <v>0.14552086062565017</v>
      </c>
      <c r="J4" s="8">
        <v>14.3</v>
      </c>
      <c r="K4" s="8">
        <f>$K$3</f>
        <v>11.2</v>
      </c>
      <c r="M4" s="1">
        <f t="shared" ref="M4:M17" si="3">I4-H4</f>
        <v>1.869201523865674E-2</v>
      </c>
    </row>
    <row r="5" spans="1:13" ht="14.4">
      <c r="A5">
        <v>3</v>
      </c>
      <c r="B5" t="s">
        <v>47</v>
      </c>
      <c r="C5" s="9">
        <f t="shared" si="0"/>
        <v>31296.273319373875</v>
      </c>
      <c r="D5" s="9">
        <v>42477.5</v>
      </c>
      <c r="E5" s="9">
        <f t="shared" si="1"/>
        <v>340076.84234195098</v>
      </c>
      <c r="F5" s="9">
        <f t="shared" ref="F5:F17" si="4">$F$3</f>
        <v>578230.5</v>
      </c>
      <c r="G5"/>
      <c r="H5" s="1">
        <f t="shared" si="2"/>
        <v>9.2027063953696475E-2</v>
      </c>
      <c r="I5" s="1">
        <f t="shared" si="2"/>
        <v>7.3461188920335402E-2</v>
      </c>
      <c r="J5" s="12">
        <v>6.3</v>
      </c>
      <c r="K5" s="8">
        <f t="shared" ref="K5:K17" si="5">$K$3</f>
        <v>11.2</v>
      </c>
      <c r="M5" s="1">
        <f t="shared" si="3"/>
        <v>-1.8565875033361073E-2</v>
      </c>
    </row>
    <row r="6" spans="1:13" ht="14.4">
      <c r="A6">
        <v>4</v>
      </c>
      <c r="B6" t="s">
        <v>68</v>
      </c>
      <c r="C6" s="9">
        <f t="shared" si="0"/>
        <v>14460.152860935041</v>
      </c>
      <c r="D6" s="9">
        <v>34944.199999999997</v>
      </c>
      <c r="E6" s="9">
        <f t="shared" si="1"/>
        <v>340076.84234195098</v>
      </c>
      <c r="F6" s="9">
        <f t="shared" si="4"/>
        <v>578230.5</v>
      </c>
      <c r="G6"/>
      <c r="H6" s="1">
        <f t="shared" si="2"/>
        <v>4.2520251485972098E-2</v>
      </c>
      <c r="I6" s="1">
        <f t="shared" si="2"/>
        <v>6.043299341698509E-2</v>
      </c>
      <c r="J6" s="12">
        <v>19.3</v>
      </c>
      <c r="K6" s="8">
        <f t="shared" si="5"/>
        <v>11.2</v>
      </c>
      <c r="M6" s="1">
        <f t="shared" si="3"/>
        <v>1.7912741931012992E-2</v>
      </c>
    </row>
    <row r="7" spans="1:13" ht="14.4">
      <c r="A7">
        <v>5</v>
      </c>
      <c r="B7" t="s">
        <v>0</v>
      </c>
      <c r="C7" s="9">
        <f t="shared" si="0"/>
        <v>2017.2362610829859</v>
      </c>
      <c r="D7" s="9">
        <v>23069</v>
      </c>
      <c r="E7" s="9">
        <f t="shared" si="1"/>
        <v>340076.84234195098</v>
      </c>
      <c r="F7" s="9">
        <f t="shared" si="4"/>
        <v>578230.5</v>
      </c>
      <c r="G7"/>
      <c r="H7" s="1">
        <f t="shared" si="2"/>
        <v>5.9317072200247992E-3</v>
      </c>
      <c r="I7" s="1">
        <f t="shared" si="2"/>
        <v>3.9895854680789065E-2</v>
      </c>
      <c r="J7" s="8">
        <v>62.8</v>
      </c>
      <c r="K7" s="8">
        <f t="shared" si="5"/>
        <v>11.2</v>
      </c>
      <c r="M7" s="1">
        <f t="shared" si="3"/>
        <v>3.3964147460764267E-2</v>
      </c>
    </row>
    <row r="8" spans="1:13" ht="14.4">
      <c r="A8">
        <v>6</v>
      </c>
      <c r="B8" t="s">
        <v>54</v>
      </c>
      <c r="C8" s="9">
        <f t="shared" si="0"/>
        <v>16084.711475893046</v>
      </c>
      <c r="D8" s="9">
        <v>21831.3</v>
      </c>
      <c r="E8" s="9">
        <f t="shared" si="1"/>
        <v>340076.84234195098</v>
      </c>
      <c r="F8" s="9">
        <f t="shared" si="4"/>
        <v>578230.5</v>
      </c>
      <c r="G8"/>
      <c r="H8" s="1">
        <f t="shared" si="2"/>
        <v>4.7297285416804981E-2</v>
      </c>
      <c r="I8" s="1">
        <f t="shared" si="2"/>
        <v>3.7755358805874127E-2</v>
      </c>
      <c r="J8" s="12">
        <v>6.3</v>
      </c>
      <c r="K8" s="8">
        <f t="shared" si="5"/>
        <v>11.2</v>
      </c>
      <c r="M8" s="1">
        <f t="shared" si="3"/>
        <v>-9.5419266109308537E-3</v>
      </c>
    </row>
    <row r="9" spans="1:13" ht="14.4">
      <c r="A9">
        <v>7</v>
      </c>
      <c r="B9" t="s">
        <v>42</v>
      </c>
      <c r="C9" s="9">
        <f t="shared" si="0"/>
        <v>16051.307775307125</v>
      </c>
      <c r="D9" s="9">
        <v>18972</v>
      </c>
      <c r="E9" s="9">
        <f t="shared" si="1"/>
        <v>340076.84234195098</v>
      </c>
      <c r="F9" s="9">
        <f t="shared" si="4"/>
        <v>578230.5</v>
      </c>
      <c r="G9"/>
      <c r="H9" s="1">
        <f t="shared" si="2"/>
        <v>4.7199061437906906E-2</v>
      </c>
      <c r="I9" s="1">
        <f t="shared" si="2"/>
        <v>3.2810444969609873E-2</v>
      </c>
      <c r="J9" s="12">
        <v>3.4</v>
      </c>
      <c r="K9" s="8">
        <f t="shared" si="5"/>
        <v>11.2</v>
      </c>
      <c r="M9" s="1">
        <f t="shared" si="3"/>
        <v>-1.4388616468297033E-2</v>
      </c>
    </row>
    <row r="10" spans="1:13" ht="14.4">
      <c r="A10">
        <v>8</v>
      </c>
      <c r="B10" t="s">
        <v>69</v>
      </c>
      <c r="C10" s="9">
        <f t="shared" si="0"/>
        <v>11850.008443627934</v>
      </c>
      <c r="D10" s="9">
        <v>16465.5</v>
      </c>
      <c r="E10" s="9">
        <f t="shared" si="1"/>
        <v>340076.84234195098</v>
      </c>
      <c r="F10" s="9">
        <f t="shared" si="4"/>
        <v>578230.5</v>
      </c>
      <c r="G10"/>
      <c r="H10" s="1">
        <f t="shared" si="2"/>
        <v>3.4845090780137922E-2</v>
      </c>
      <c r="I10" s="1">
        <f t="shared" si="2"/>
        <v>2.8475668440180863E-2</v>
      </c>
      <c r="J10" s="12">
        <v>6.8</v>
      </c>
      <c r="K10" s="8">
        <f t="shared" si="5"/>
        <v>11.2</v>
      </c>
      <c r="M10" s="1">
        <f t="shared" si="3"/>
        <v>-6.3694223399570586E-3</v>
      </c>
    </row>
    <row r="11" spans="1:13" ht="14.4">
      <c r="A11">
        <v>9</v>
      </c>
      <c r="B11" t="s">
        <v>70</v>
      </c>
      <c r="C11" s="9">
        <f t="shared" si="0"/>
        <v>15891.553957202048</v>
      </c>
      <c r="D11" s="9">
        <v>12623.6</v>
      </c>
      <c r="E11" s="9">
        <f t="shared" si="1"/>
        <v>340076.84234195098</v>
      </c>
      <c r="F11" s="9">
        <f t="shared" si="4"/>
        <v>578230.5</v>
      </c>
      <c r="G11"/>
      <c r="H11" s="1">
        <f t="shared" si="2"/>
        <v>4.6729303435553891E-2</v>
      </c>
      <c r="I11" s="1">
        <f t="shared" si="2"/>
        <v>2.1831432274845412E-2</v>
      </c>
      <c r="J11" s="12">
        <v>-4.5</v>
      </c>
      <c r="K11" s="8">
        <f t="shared" si="5"/>
        <v>11.2</v>
      </c>
      <c r="M11" s="1">
        <f t="shared" si="3"/>
        <v>-2.489787116070848E-2</v>
      </c>
    </row>
    <row r="12" spans="1:13" ht="14.4">
      <c r="A12">
        <v>10</v>
      </c>
      <c r="B12" t="s">
        <v>65</v>
      </c>
      <c r="C12" s="9">
        <f t="shared" si="0"/>
        <v>10521.167549577365</v>
      </c>
      <c r="D12" s="9">
        <v>10894.6</v>
      </c>
      <c r="E12" s="9">
        <f t="shared" si="1"/>
        <v>340076.84234195098</v>
      </c>
      <c r="F12" s="9">
        <f t="shared" si="4"/>
        <v>578230.5</v>
      </c>
      <c r="G12"/>
      <c r="H12" s="1">
        <f t="shared" si="2"/>
        <v>3.0937618325090822E-2</v>
      </c>
      <c r="I12" s="1">
        <f t="shared" si="2"/>
        <v>1.8841275235394882E-2</v>
      </c>
      <c r="J12" s="12">
        <v>0.7</v>
      </c>
      <c r="K12" s="8">
        <f t="shared" si="5"/>
        <v>11.2</v>
      </c>
      <c r="M12" s="1">
        <f t="shared" si="3"/>
        <v>-1.2096343089695941E-2</v>
      </c>
    </row>
    <row r="13" spans="1:13" ht="14.4">
      <c r="A13">
        <v>11</v>
      </c>
      <c r="B13" t="s">
        <v>71</v>
      </c>
      <c r="C13" s="9">
        <f t="shared" si="0"/>
        <v>20593.724046540799</v>
      </c>
      <c r="D13" s="9">
        <v>9744.2999999999993</v>
      </c>
      <c r="E13" s="9">
        <f t="shared" si="1"/>
        <v>340076.84234195098</v>
      </c>
      <c r="F13" s="9">
        <f t="shared" si="4"/>
        <v>578230.5</v>
      </c>
      <c r="G13"/>
      <c r="H13" s="1">
        <f t="shared" si="2"/>
        <v>6.0556090513900929E-2</v>
      </c>
      <c r="I13" s="1">
        <f t="shared" si="2"/>
        <v>1.6851930155880743E-2</v>
      </c>
      <c r="J13" s="12">
        <v>-13.9</v>
      </c>
      <c r="K13" s="8">
        <f t="shared" si="5"/>
        <v>11.2</v>
      </c>
      <c r="M13" s="1">
        <f t="shared" si="3"/>
        <v>-4.3704160358020189E-2</v>
      </c>
    </row>
    <row r="14" spans="1:13" ht="14.4">
      <c r="A14">
        <v>12</v>
      </c>
      <c r="B14" t="s">
        <v>60</v>
      </c>
      <c r="C14" s="9">
        <f t="shared" si="0"/>
        <v>6367.1730865660948</v>
      </c>
      <c r="D14" s="9">
        <v>8682.7000000000007</v>
      </c>
      <c r="E14" s="9">
        <f t="shared" si="1"/>
        <v>340076.84234195098</v>
      </c>
      <c r="F14" s="9">
        <f t="shared" si="4"/>
        <v>578230.5</v>
      </c>
      <c r="G14"/>
      <c r="H14" s="1">
        <f t="shared" si="2"/>
        <v>1.8722748196314504E-2</v>
      </c>
      <c r="I14" s="1">
        <f t="shared" si="2"/>
        <v>1.5015984110142929E-2</v>
      </c>
      <c r="J14" s="12">
        <v>6.4</v>
      </c>
      <c r="K14" s="8">
        <f t="shared" si="5"/>
        <v>11.2</v>
      </c>
      <c r="M14" s="1">
        <f t="shared" si="3"/>
        <v>-3.7067640861715746E-3</v>
      </c>
    </row>
    <row r="15" spans="1:13" ht="14.4">
      <c r="A15">
        <v>13</v>
      </c>
      <c r="B15" t="s">
        <v>48</v>
      </c>
      <c r="C15" s="9">
        <f t="shared" si="0"/>
        <v>8236.9104165281369</v>
      </c>
      <c r="D15" s="9">
        <v>7521.8</v>
      </c>
      <c r="E15" s="9">
        <f t="shared" si="1"/>
        <v>340076.84234195098</v>
      </c>
      <c r="F15" s="9">
        <f t="shared" si="4"/>
        <v>578230.5</v>
      </c>
      <c r="G15"/>
      <c r="H15" s="1">
        <f t="shared" si="2"/>
        <v>2.4220733054930665E-2</v>
      </c>
      <c r="I15" s="1">
        <f t="shared" si="2"/>
        <v>1.3008307240797571E-2</v>
      </c>
      <c r="J15" s="12">
        <v>-1.8</v>
      </c>
      <c r="K15" s="8">
        <f t="shared" si="5"/>
        <v>11.2</v>
      </c>
      <c r="M15" s="1">
        <f t="shared" si="3"/>
        <v>-1.1212425814133094E-2</v>
      </c>
    </row>
    <row r="16" spans="1:13" ht="14.4">
      <c r="A16">
        <v>14</v>
      </c>
      <c r="B16" t="s">
        <v>72</v>
      </c>
      <c r="C16" s="9">
        <f t="shared" si="0"/>
        <v>8016.2935998106013</v>
      </c>
      <c r="D16" s="9">
        <v>7209.2</v>
      </c>
      <c r="E16" s="9">
        <f t="shared" si="1"/>
        <v>340076.84234195098</v>
      </c>
      <c r="F16" s="9">
        <f t="shared" si="4"/>
        <v>578230.5</v>
      </c>
      <c r="G16"/>
      <c r="H16" s="1">
        <f t="shared" si="2"/>
        <v>2.3572006681213922E-2</v>
      </c>
      <c r="I16" s="1">
        <f t="shared" si="2"/>
        <v>1.2467692382190147E-2</v>
      </c>
      <c r="J16" s="12">
        <v>-2.1</v>
      </c>
      <c r="K16" s="8">
        <f t="shared" si="5"/>
        <v>11.2</v>
      </c>
      <c r="M16" s="1">
        <f t="shared" si="3"/>
        <v>-1.1104314299023775E-2</v>
      </c>
    </row>
    <row r="17" spans="1:13" ht="14.4">
      <c r="A17">
        <v>15</v>
      </c>
      <c r="B17" t="s">
        <v>73</v>
      </c>
      <c r="C17" s="9">
        <f t="shared" si="0"/>
        <v>14575.163087956707</v>
      </c>
      <c r="D17" s="9">
        <v>7058.2</v>
      </c>
      <c r="E17" s="9">
        <f t="shared" si="1"/>
        <v>340076.84234195098</v>
      </c>
      <c r="F17" s="9">
        <f t="shared" si="4"/>
        <v>578230.5</v>
      </c>
      <c r="G17"/>
      <c r="H17" s="1">
        <f t="shared" si="2"/>
        <v>4.2858440426535194E-2</v>
      </c>
      <c r="I17" s="1">
        <f t="shared" si="2"/>
        <v>1.2206550847802044E-2</v>
      </c>
      <c r="J17" s="12">
        <v>-13.5</v>
      </c>
      <c r="K17" s="8">
        <f t="shared" si="5"/>
        <v>11.2</v>
      </c>
      <c r="M17" s="1">
        <f t="shared" si="3"/>
        <v>-3.065188957873315E-2</v>
      </c>
    </row>
    <row r="23" spans="1:13">
      <c r="B23" s="3" t="s">
        <v>78</v>
      </c>
      <c r="C23" s="3" t="s">
        <v>75</v>
      </c>
      <c r="D23" s="3" t="s">
        <v>77</v>
      </c>
    </row>
    <row r="24" spans="1:13">
      <c r="A24" s="4" t="str">
        <f>B3</f>
        <v>Trung Quốc</v>
      </c>
      <c r="B24" s="5">
        <f t="shared" ref="B24:B38" si="6">D3</f>
        <v>204458.7</v>
      </c>
      <c r="C24" s="7">
        <f>M3</f>
        <v>9.3869086993121909E-3</v>
      </c>
      <c r="D24" s="7">
        <v>0.24</v>
      </c>
      <c r="F24" s="3">
        <v>1</v>
      </c>
    </row>
    <row r="25" spans="1:13">
      <c r="A25" s="4" t="str">
        <f t="shared" ref="A25:A38" si="7">B4</f>
        <v>Hong Kong</v>
      </c>
      <c r="B25" s="5">
        <f t="shared" si="6"/>
        <v>84144.6</v>
      </c>
      <c r="C25" s="7">
        <f t="shared" ref="C25:C38" si="8">M4</f>
        <v>1.869201523865674E-2</v>
      </c>
      <c r="D25" s="7">
        <f t="shared" ref="D25:D38" si="9">I4</f>
        <v>0.14552086062565017</v>
      </c>
      <c r="F25" s="3">
        <v>1</v>
      </c>
    </row>
    <row r="26" spans="1:13">
      <c r="A26" s="4" t="str">
        <f t="shared" si="7"/>
        <v>Hoa Kỳ</v>
      </c>
      <c r="B26" s="5">
        <f t="shared" si="6"/>
        <v>42477.5</v>
      </c>
      <c r="C26" s="7">
        <f t="shared" si="8"/>
        <v>-1.8565875033361073E-2</v>
      </c>
      <c r="D26" s="7">
        <f t="shared" si="9"/>
        <v>7.3461188920335402E-2</v>
      </c>
      <c r="F26" s="3">
        <v>1</v>
      </c>
    </row>
    <row r="27" spans="1:13">
      <c r="A27" s="4" t="str">
        <f t="shared" si="7"/>
        <v>Hàn Quốc</v>
      </c>
      <c r="B27" s="5">
        <f t="shared" si="6"/>
        <v>34944.199999999997</v>
      </c>
      <c r="C27" s="7">
        <f t="shared" si="8"/>
        <v>1.7912741931012992E-2</v>
      </c>
      <c r="D27" s="7">
        <f t="shared" si="9"/>
        <v>6.043299341698509E-2</v>
      </c>
    </row>
    <row r="28" spans="1:13">
      <c r="A28" s="4" t="str">
        <f t="shared" si="7"/>
        <v>Việt Nam</v>
      </c>
      <c r="B28" s="5">
        <f t="shared" si="6"/>
        <v>23069</v>
      </c>
      <c r="C28" s="7">
        <f t="shared" si="8"/>
        <v>3.3964147460764267E-2</v>
      </c>
      <c r="D28" s="7">
        <f t="shared" si="9"/>
        <v>3.9895854680789065E-2</v>
      </c>
    </row>
    <row r="29" spans="1:13">
      <c r="A29" s="4" t="str">
        <f t="shared" si="7"/>
        <v>Mexico</v>
      </c>
      <c r="B29" s="5">
        <f t="shared" si="6"/>
        <v>21831.3</v>
      </c>
      <c r="C29" s="7">
        <f t="shared" si="8"/>
        <v>-9.5419266109308537E-3</v>
      </c>
      <c r="D29" s="7">
        <f t="shared" si="9"/>
        <v>3.7755358805874127E-2</v>
      </c>
    </row>
    <row r="30" spans="1:13">
      <c r="A30" s="4" t="str">
        <f t="shared" si="7"/>
        <v>Đức</v>
      </c>
      <c r="B30" s="5">
        <f t="shared" si="6"/>
        <v>18972</v>
      </c>
      <c r="C30" s="7">
        <f t="shared" si="8"/>
        <v>-1.4388616468297033E-2</v>
      </c>
      <c r="D30" s="7">
        <f t="shared" si="9"/>
        <v>3.2810444969609873E-2</v>
      </c>
    </row>
    <row r="31" spans="1:13">
      <c r="A31" s="4" t="str">
        <f t="shared" si="7"/>
        <v>Hà Lan</v>
      </c>
      <c r="B31" s="5">
        <f t="shared" si="6"/>
        <v>16465.5</v>
      </c>
      <c r="C31" s="7">
        <f t="shared" si="8"/>
        <v>-6.3694223399570586E-3</v>
      </c>
      <c r="D31" s="7">
        <f t="shared" si="9"/>
        <v>2.8475668440180863E-2</v>
      </c>
    </row>
    <row r="32" spans="1:13">
      <c r="A32" s="4" t="str">
        <f t="shared" si="7"/>
        <v>Châu Á khác</v>
      </c>
      <c r="B32" s="5">
        <f t="shared" si="6"/>
        <v>12623.6</v>
      </c>
      <c r="C32" s="7">
        <f t="shared" si="8"/>
        <v>-2.489787116070848E-2</v>
      </c>
      <c r="D32" s="7">
        <f t="shared" si="9"/>
        <v>2.1831432274845412E-2</v>
      </c>
    </row>
    <row r="33" spans="1:6">
      <c r="A33" s="4" t="str">
        <f t="shared" si="7"/>
        <v>Singapore</v>
      </c>
      <c r="B33" s="5">
        <f t="shared" si="6"/>
        <v>10894.6</v>
      </c>
      <c r="C33" s="7">
        <f t="shared" si="8"/>
        <v>-1.2096343089695941E-2</v>
      </c>
      <c r="D33" s="7">
        <f t="shared" si="9"/>
        <v>1.8841275235394882E-2</v>
      </c>
      <c r="F33" s="3">
        <v>1</v>
      </c>
    </row>
    <row r="34" spans="1:6">
      <c r="A34" s="4" t="str">
        <f t="shared" si="7"/>
        <v>Nhật Bản</v>
      </c>
      <c r="B34" s="5">
        <f t="shared" si="6"/>
        <v>9744.2999999999993</v>
      </c>
      <c r="C34" s="7">
        <f t="shared" si="8"/>
        <v>-4.3704160358020189E-2</v>
      </c>
      <c r="D34" s="7">
        <f t="shared" si="9"/>
        <v>1.6851930155880743E-2</v>
      </c>
      <c r="F34" s="3">
        <v>1</v>
      </c>
    </row>
    <row r="35" spans="1:6">
      <c r="A35" s="4" t="str">
        <f t="shared" si="7"/>
        <v>Anh</v>
      </c>
      <c r="B35" s="5">
        <f t="shared" si="6"/>
        <v>8682.7000000000007</v>
      </c>
      <c r="C35" s="7">
        <f t="shared" si="8"/>
        <v>-3.7067640861715746E-3</v>
      </c>
      <c r="D35" s="7">
        <f t="shared" si="9"/>
        <v>1.5015984110142929E-2</v>
      </c>
      <c r="F35" s="3">
        <v>1</v>
      </c>
    </row>
    <row r="36" spans="1:6">
      <c r="A36" s="4" t="str">
        <f t="shared" si="7"/>
        <v>Pháp</v>
      </c>
      <c r="B36" s="5">
        <f t="shared" si="6"/>
        <v>7521.8</v>
      </c>
      <c r="C36" s="7">
        <f t="shared" si="8"/>
        <v>-1.1212425814133094E-2</v>
      </c>
      <c r="D36" s="7">
        <f t="shared" si="9"/>
        <v>1.3008307240797571E-2</v>
      </c>
      <c r="F36" s="3">
        <v>1</v>
      </c>
    </row>
    <row r="37" spans="1:6">
      <c r="A37" s="4" t="str">
        <f t="shared" si="7"/>
        <v>Thụy Điển</v>
      </c>
      <c r="B37" s="5">
        <f t="shared" si="6"/>
        <v>7209.2</v>
      </c>
      <c r="C37" s="7"/>
      <c r="D37" s="7"/>
      <c r="F37" s="3">
        <v>1</v>
      </c>
    </row>
    <row r="38" spans="1:6">
      <c r="A38" s="4" t="str">
        <f t="shared" si="7"/>
        <v>Hungary</v>
      </c>
      <c r="B38" s="5">
        <f t="shared" si="6"/>
        <v>7058.2</v>
      </c>
      <c r="C38" s="7">
        <f t="shared" si="8"/>
        <v>-3.065188957873315E-2</v>
      </c>
      <c r="D38" s="7">
        <f t="shared" si="9"/>
        <v>1.2206550847802044E-2</v>
      </c>
    </row>
    <row r="44" spans="1:6">
      <c r="B44" s="6"/>
      <c r="C44" s="6"/>
      <c r="D44" s="6"/>
      <c r="E44" s="6"/>
    </row>
    <row r="45" spans="1:6">
      <c r="B45" s="6"/>
      <c r="C45" s="6"/>
      <c r="D45" s="6"/>
      <c r="E45" s="6"/>
    </row>
    <row r="46" spans="1:6">
      <c r="B46" s="6"/>
      <c r="C46" s="6"/>
      <c r="D46" s="6"/>
      <c r="E46" s="6"/>
    </row>
    <row r="47" spans="1:6">
      <c r="B47" s="6"/>
      <c r="C47" s="6"/>
      <c r="D47" s="6"/>
      <c r="E47" s="6"/>
    </row>
    <row r="48" spans="1:6">
      <c r="B48" s="6"/>
      <c r="C48" s="6"/>
      <c r="D48" s="6"/>
      <c r="E48" s="6"/>
    </row>
    <row r="49" spans="2:5">
      <c r="B49" s="6"/>
      <c r="C49" s="6"/>
      <c r="D49" s="6"/>
      <c r="E49" s="6"/>
    </row>
    <row r="50" spans="2:5">
      <c r="B50" s="6"/>
      <c r="C50" s="6"/>
      <c r="D50" s="6"/>
      <c r="E50" s="6"/>
    </row>
    <row r="51" spans="2:5">
      <c r="B51" s="6"/>
      <c r="C51" s="6"/>
      <c r="D51" s="6"/>
      <c r="E51" s="6"/>
    </row>
    <row r="52" spans="2:5">
      <c r="B52" s="6"/>
      <c r="C52" s="6"/>
      <c r="D52" s="6"/>
      <c r="E52" s="6"/>
    </row>
    <row r="53" spans="2:5">
      <c r="B53" s="6"/>
      <c r="C53" s="6"/>
      <c r="D53" s="6"/>
      <c r="E53" s="6"/>
    </row>
    <row r="54" spans="2:5">
      <c r="B54" s="6"/>
      <c r="C54" s="6"/>
      <c r="D54" s="6"/>
      <c r="E54" s="6"/>
    </row>
    <row r="55" spans="2:5">
      <c r="B55" s="6"/>
      <c r="C55" s="6"/>
      <c r="D55" s="6"/>
      <c r="E55" s="6"/>
    </row>
    <row r="56" spans="2:5">
      <c r="B56" s="6"/>
      <c r="C56" s="6"/>
      <c r="D56" s="6"/>
      <c r="E56" s="6"/>
    </row>
    <row r="57" spans="2:5">
      <c r="B57" s="6"/>
      <c r="C57" s="6"/>
      <c r="D57" s="6"/>
      <c r="E57" s="6"/>
    </row>
    <row r="58" spans="2:5">
      <c r="B58" s="6"/>
      <c r="C58" s="6"/>
      <c r="D58" s="6"/>
      <c r="E58" s="6"/>
    </row>
    <row r="59" spans="2:5">
      <c r="B59" s="6"/>
      <c r="C59" s="6"/>
      <c r="D59" s="6"/>
      <c r="E59" s="6"/>
    </row>
    <row r="60" spans="2:5">
      <c r="B60" s="6"/>
      <c r="C60" s="6"/>
      <c r="D60" s="6"/>
      <c r="E60" s="6"/>
    </row>
    <row r="61" spans="2:5">
      <c r="B61" s="6"/>
      <c r="C61" s="6"/>
      <c r="D61" s="6"/>
      <c r="E61" s="6"/>
    </row>
    <row r="62" spans="2:5">
      <c r="B62" s="6"/>
      <c r="C62" s="6"/>
      <c r="D62" s="6"/>
      <c r="E62" s="6"/>
    </row>
    <row r="63" spans="2:5">
      <c r="B63" s="6"/>
      <c r="C63" s="6"/>
      <c r="D63" s="6"/>
      <c r="E63" s="6"/>
    </row>
    <row r="64" spans="2:5">
      <c r="B64" s="6"/>
      <c r="C64" s="6"/>
      <c r="D64" s="6"/>
      <c r="E64" s="6"/>
    </row>
    <row r="65" spans="2:5">
      <c r="B65" s="6"/>
      <c r="C65" s="6"/>
      <c r="D65" s="6"/>
      <c r="E65" s="6"/>
    </row>
    <row r="66" spans="2:5">
      <c r="B66" s="6"/>
      <c r="C66" s="6"/>
      <c r="D66" s="6"/>
      <c r="E66" s="6"/>
    </row>
    <row r="67" spans="2:5">
      <c r="B67" s="6"/>
      <c r="C67" s="6"/>
      <c r="D67" s="6"/>
      <c r="E67" s="6"/>
    </row>
    <row r="68" spans="2:5">
      <c r="B68" s="6"/>
      <c r="C68" s="6"/>
      <c r="D68" s="6"/>
      <c r="E68" s="6"/>
    </row>
    <row r="69" spans="2:5">
      <c r="B69" s="6"/>
      <c r="C69" s="6"/>
      <c r="D69" s="6"/>
      <c r="E69" s="6"/>
    </row>
    <row r="70" spans="2:5">
      <c r="B70" s="6"/>
      <c r="C70" s="6"/>
      <c r="D70" s="6"/>
      <c r="E70" s="6"/>
    </row>
    <row r="71" spans="2:5">
      <c r="B71" s="6"/>
      <c r="C71" s="6"/>
      <c r="D71" s="6"/>
      <c r="E71" s="6"/>
    </row>
    <row r="72" spans="2:5">
      <c r="B72" s="6"/>
      <c r="C72" s="6"/>
      <c r="D72" s="6"/>
      <c r="E72" s="6"/>
    </row>
    <row r="73" spans="2:5">
      <c r="B73" s="6"/>
      <c r="C73" s="6"/>
      <c r="D73" s="6"/>
      <c r="E73" s="6"/>
    </row>
    <row r="74" spans="2:5">
      <c r="B74" s="6"/>
      <c r="C74" s="6"/>
      <c r="D74" s="6"/>
      <c r="E74" s="6"/>
    </row>
    <row r="75" spans="2:5">
      <c r="B75" s="6"/>
      <c r="C75" s="6"/>
      <c r="D75" s="6"/>
      <c r="E75" s="6"/>
    </row>
    <row r="76" spans="2:5">
      <c r="B76" s="6"/>
      <c r="C76" s="6"/>
      <c r="D76" s="6"/>
      <c r="E76" s="6"/>
    </row>
  </sheetData>
  <mergeCells count="3">
    <mergeCell ref="C1:D1"/>
    <mergeCell ref="E1:F1"/>
    <mergeCell ref="H1:I1"/>
  </mergeCell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</vt:lpstr>
      <vt:lpstr>Chart</vt:lpstr>
      <vt:lpstr>Data</vt:lpstr>
      <vt:lpstr>Coffee</vt:lpstr>
      <vt:lpstr>Travel</vt:lpstr>
      <vt:lpstr>Tele Equip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xthanh</dc:creator>
  <cp:lastModifiedBy>hoatm</cp:lastModifiedBy>
  <dcterms:created xsi:type="dcterms:W3CDTF">2015-03-17T08:43:28Z</dcterms:created>
  <dcterms:modified xsi:type="dcterms:W3CDTF">2015-03-20T07:17:09Z</dcterms:modified>
</cp:coreProperties>
</file>