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6" windowWidth="20112" windowHeight="7992" activeTab="4"/>
  </bookViews>
  <sheets>
    <sheet name="Intro" sheetId="17" r:id="rId1"/>
    <sheet name="GTGT" sheetId="12" r:id="rId2"/>
    <sheet name="GTSX CN" sheetId="14" r:id="rId3"/>
    <sheet name="LQ-Data" sheetId="16" r:id="rId4"/>
    <sheet name="LQ-Chart" sheetId="19" r:id="rId5"/>
  </sheets>
  <calcPr calcId="144525"/>
</workbook>
</file>

<file path=xl/calcChain.xml><?xml version="1.0" encoding="utf-8"?>
<calcChain xmlns="http://schemas.openxmlformats.org/spreadsheetml/2006/main">
  <c r="I4" i="16"/>
  <c r="M4"/>
  <c r="L4"/>
  <c r="K4"/>
  <c r="J4"/>
  <c r="D4"/>
  <c r="E4"/>
  <c r="F4"/>
  <c r="G4"/>
  <c r="C4"/>
  <c r="B4"/>
  <c r="Q85" l="1"/>
  <c r="R84"/>
  <c r="S87"/>
  <c r="P86"/>
  <c r="O87"/>
  <c r="R5"/>
  <c r="P9"/>
  <c r="O15"/>
  <c r="S15"/>
  <c r="R16"/>
  <c r="Q41"/>
  <c r="R40"/>
  <c r="S39"/>
  <c r="O39"/>
  <c r="P38"/>
  <c r="Q37"/>
  <c r="R36"/>
  <c r="S35"/>
  <c r="O35"/>
  <c r="P34"/>
  <c r="Q33"/>
  <c r="R32"/>
  <c r="S31"/>
  <c r="O31"/>
  <c r="P30"/>
  <c r="Q29"/>
  <c r="R28"/>
  <c r="S27"/>
  <c r="O27"/>
  <c r="P26"/>
  <c r="Q25"/>
  <c r="R24"/>
  <c r="S23"/>
  <c r="O23"/>
  <c r="P22"/>
  <c r="Q21"/>
  <c r="R20"/>
  <c r="S19"/>
  <c r="O19"/>
  <c r="P18"/>
  <c r="Q17"/>
  <c r="R46"/>
  <c r="S45"/>
  <c r="O45"/>
  <c r="P44"/>
  <c r="Q43"/>
  <c r="R42"/>
  <c r="O50"/>
  <c r="S50"/>
  <c r="R51"/>
  <c r="Q57"/>
  <c r="P60"/>
  <c r="O67"/>
  <c r="S67"/>
  <c r="R68"/>
  <c r="Q69"/>
  <c r="P77"/>
  <c r="O84"/>
  <c r="S84"/>
  <c r="R85"/>
  <c r="Q86"/>
  <c r="P87"/>
  <c r="Q5"/>
  <c r="Q9"/>
  <c r="P15"/>
  <c r="O16"/>
  <c r="S16"/>
  <c r="P41"/>
  <c r="Q40"/>
  <c r="R39"/>
  <c r="S38"/>
  <c r="O38"/>
  <c r="P37"/>
  <c r="Q36"/>
  <c r="R35"/>
  <c r="S34"/>
  <c r="O34"/>
  <c r="P33"/>
  <c r="Q32"/>
  <c r="R31"/>
  <c r="S30"/>
  <c r="O30"/>
  <c r="P29"/>
  <c r="Q28"/>
  <c r="R27"/>
  <c r="S26"/>
  <c r="O26"/>
  <c r="P25"/>
  <c r="Q24"/>
  <c r="R23"/>
  <c r="S22"/>
  <c r="O22"/>
  <c r="P21"/>
  <c r="Q20"/>
  <c r="R19"/>
  <c r="S18"/>
  <c r="O18"/>
  <c r="P17"/>
  <c r="Q46"/>
  <c r="R45"/>
  <c r="S44"/>
  <c r="O44"/>
  <c r="P43"/>
  <c r="Q42"/>
  <c r="P50"/>
  <c r="O51"/>
  <c r="S51"/>
  <c r="R57"/>
  <c r="Q60"/>
  <c r="P67"/>
  <c r="O68"/>
  <c r="S68"/>
  <c r="R69"/>
  <c r="Q77"/>
  <c r="P84"/>
  <c r="O85"/>
  <c r="S85"/>
  <c r="R86"/>
  <c r="Q87"/>
  <c r="O5"/>
  <c r="P5"/>
  <c r="R9"/>
  <c r="Q15"/>
  <c r="P16"/>
  <c r="S41"/>
  <c r="O41"/>
  <c r="P40"/>
  <c r="Q39"/>
  <c r="R38"/>
  <c r="S37"/>
  <c r="O37"/>
  <c r="P36"/>
  <c r="Q35"/>
  <c r="R34"/>
  <c r="S33"/>
  <c r="O33"/>
  <c r="P32"/>
  <c r="Q31"/>
  <c r="R30"/>
  <c r="S29"/>
  <c r="O29"/>
  <c r="P28"/>
  <c r="Q27"/>
  <c r="R26"/>
  <c r="S25"/>
  <c r="O25"/>
  <c r="P24"/>
  <c r="Q23"/>
  <c r="R22"/>
  <c r="S21"/>
  <c r="O21"/>
  <c r="P20"/>
  <c r="Q19"/>
  <c r="R18"/>
  <c r="S17"/>
  <c r="O17"/>
  <c r="P46"/>
  <c r="Q45"/>
  <c r="R44"/>
  <c r="S43"/>
  <c r="O43"/>
  <c r="P42"/>
  <c r="Q50"/>
  <c r="P51"/>
  <c r="O57"/>
  <c r="S57"/>
  <c r="R60"/>
  <c r="Q67"/>
  <c r="P68"/>
  <c r="O69"/>
  <c r="S69"/>
  <c r="R77"/>
  <c r="Q84"/>
  <c r="P85"/>
  <c r="O86"/>
  <c r="S86"/>
  <c r="R87"/>
  <c r="S5"/>
  <c r="O9"/>
  <c r="S9"/>
  <c r="R15"/>
  <c r="Q16"/>
  <c r="R41"/>
  <c r="S40"/>
  <c r="O40"/>
  <c r="P39"/>
  <c r="Q38"/>
  <c r="R37"/>
  <c r="S36"/>
  <c r="O36"/>
  <c r="P35"/>
  <c r="Q34"/>
  <c r="R33"/>
  <c r="S32"/>
  <c r="O32"/>
  <c r="P31"/>
  <c r="Q30"/>
  <c r="R29"/>
  <c r="S28"/>
  <c r="O28"/>
  <c r="P27"/>
  <c r="Q26"/>
  <c r="R25"/>
  <c r="S24"/>
  <c r="O24"/>
  <c r="P23"/>
  <c r="Q22"/>
  <c r="R21"/>
  <c r="S20"/>
  <c r="O20"/>
  <c r="P19"/>
  <c r="Q18"/>
  <c r="R17"/>
  <c r="S46"/>
  <c r="O46"/>
  <c r="P45"/>
  <c r="Q44"/>
  <c r="R43"/>
  <c r="S42"/>
  <c r="O42"/>
  <c r="R50"/>
  <c r="Q51"/>
  <c r="P57"/>
  <c r="O60"/>
  <c r="S60"/>
  <c r="R67"/>
  <c r="Q68"/>
  <c r="P69"/>
  <c r="O77"/>
  <c r="S77"/>
  <c r="B48" i="12"/>
  <c r="B64" i="14" l="1"/>
  <c r="C48" i="12"/>
  <c r="D48"/>
  <c r="C30"/>
  <c r="C31"/>
  <c r="C32"/>
  <c r="C33"/>
  <c r="C34"/>
  <c r="C35"/>
  <c r="C36"/>
  <c r="C37"/>
  <c r="C39"/>
  <c r="C40"/>
  <c r="C44"/>
  <c r="C45"/>
  <c r="D32"/>
  <c r="D33"/>
  <c r="D34"/>
  <c r="D35"/>
  <c r="D36"/>
  <c r="D37"/>
  <c r="D39"/>
  <c r="D40"/>
  <c r="D44"/>
  <c r="D45"/>
  <c r="D29"/>
  <c r="D30"/>
  <c r="D31"/>
  <c r="C29"/>
  <c r="B34" l="1"/>
  <c r="B35"/>
  <c r="B36"/>
  <c r="B54" i="14"/>
  <c r="B53"/>
  <c r="B44" i="12" l="1"/>
  <c r="O36" i="14" l="1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M12"/>
  <c r="B30" i="12" l="1"/>
  <c r="B31"/>
  <c r="B32"/>
  <c r="B33"/>
  <c r="B37"/>
  <c r="B39"/>
  <c r="B40"/>
  <c r="B45"/>
  <c r="B29"/>
  <c r="B63" i="14" l="1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K12"/>
  <c r="P12" s="1"/>
  <c r="B65"/>
  <c r="B62"/>
  <c r="B61"/>
  <c r="B60"/>
  <c r="B59"/>
  <c r="B58"/>
  <c r="B57"/>
  <c r="B56"/>
  <c r="B55"/>
  <c r="B52"/>
  <c r="B51"/>
  <c r="B50"/>
  <c r="B49"/>
  <c r="B48"/>
  <c r="B4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U6"/>
  <c r="P6"/>
  <c r="P5"/>
  <c r="F48" l="1"/>
  <c r="D48"/>
  <c r="F51"/>
  <c r="D51"/>
  <c r="F58"/>
  <c r="D58"/>
  <c r="D62"/>
  <c r="F62"/>
  <c r="F65"/>
  <c r="D65"/>
  <c r="F52"/>
  <c r="D52"/>
  <c r="F55"/>
  <c r="D55"/>
  <c r="F59"/>
  <c r="D59"/>
  <c r="D53"/>
  <c r="F53"/>
  <c r="F49"/>
  <c r="D49"/>
  <c r="F56"/>
  <c r="D56"/>
  <c r="F60"/>
  <c r="D60"/>
  <c r="F63"/>
  <c r="D63"/>
  <c r="D47"/>
  <c r="F47"/>
  <c r="F50"/>
  <c r="D50"/>
  <c r="F54"/>
  <c r="D54"/>
  <c r="F57"/>
  <c r="D57"/>
  <c r="F61"/>
  <c r="D61"/>
  <c r="F64"/>
  <c r="D64"/>
  <c r="U5"/>
  <c r="H24" i="12"/>
  <c r="B24"/>
  <c r="J24" l="1"/>
  <c r="I24"/>
  <c r="G24"/>
  <c r="E24"/>
  <c r="D24"/>
  <c r="C24"/>
  <c r="F4"/>
</calcChain>
</file>

<file path=xl/comments1.xml><?xml version="1.0" encoding="utf-8"?>
<comments xmlns="http://schemas.openxmlformats.org/spreadsheetml/2006/main">
  <authors>
    <author>Do Thien Anh Tuan</author>
  </authors>
  <commentList>
    <comment ref="D23" authorId="0">
      <text>
        <r>
          <rPr>
            <b/>
            <sz val="9"/>
            <color indexed="81"/>
            <rFont val="Tahoma"/>
            <family val="2"/>
          </rPr>
          <t>Gồm: hoạt động hiệp hội + hđ phục vụ cá nhân và cộng đồng + hoạt động làm thuê công việc gia đình</t>
        </r>
      </text>
    </comment>
  </commentList>
</comments>
</file>

<file path=xl/comments2.xml><?xml version="1.0" encoding="utf-8"?>
<comments xmlns="http://schemas.openxmlformats.org/spreadsheetml/2006/main">
  <authors>
    <author>xthanh</author>
  </authors>
  <commentList>
    <comment ref="I13" authorId="0">
      <text>
        <r>
          <rPr>
            <b/>
            <sz val="9"/>
            <color indexed="81"/>
            <rFont val="Tahoma"/>
            <family val="2"/>
            <charset val="163"/>
          </rPr>
          <t>Thực phẩm &amp; đồ uống</t>
        </r>
      </text>
    </comment>
    <comment ref="I23" authorId="0">
      <text>
        <r>
          <rPr>
            <b/>
            <sz val="9"/>
            <color indexed="81"/>
            <rFont val="Tahoma"/>
            <family val="2"/>
            <charset val="163"/>
          </rPr>
          <t>Tính cả dược phẩm</t>
        </r>
      </text>
    </comment>
    <comment ref="I35" authorId="0">
      <text>
        <r>
          <rPr>
            <b/>
            <sz val="9"/>
            <color indexed="81"/>
            <rFont val="Tahoma"/>
            <family val="2"/>
            <charset val="163"/>
          </rPr>
          <t>Tái chế</t>
        </r>
      </text>
    </comment>
  </commentList>
</comments>
</file>

<file path=xl/sharedStrings.xml><?xml version="1.0" encoding="utf-8"?>
<sst xmlns="http://schemas.openxmlformats.org/spreadsheetml/2006/main" count="253" uniqueCount="162">
  <si>
    <t xml:space="preserve">Nông nghiệp, lâm nghiệp và thủy sản </t>
  </si>
  <si>
    <t>Khai khoáng</t>
  </si>
  <si>
    <t>Công nghiệp chế biến, chế tạo</t>
  </si>
  <si>
    <t>Sản xuất và phân phối điện, khí đốt, nước nóng, hơi nước và điều hòa không khí</t>
  </si>
  <si>
    <t>Cung cấp nước; hoạt động quản lý và xử lý rác thải, nước thải</t>
  </si>
  <si>
    <t>Xây dựng</t>
  </si>
  <si>
    <t xml:space="preserve">Bán buôn và bán lẻ; sửa chữa ô tô, mô tô, xe máy và xe có động cơ khác </t>
  </si>
  <si>
    <t>Dịch vụ lưu trú và ăn uống</t>
  </si>
  <si>
    <t>Thông tin và truyền thông</t>
  </si>
  <si>
    <t xml:space="preserve">Hoạt động tài chính, ngân hàng và bảo hiểm </t>
  </si>
  <si>
    <t>Hoạt động kinh doanh bất động sản</t>
  </si>
  <si>
    <t>Cả nước</t>
  </si>
  <si>
    <t>TPHCM</t>
  </si>
  <si>
    <t xml:space="preserve">Vận tải, kho bãi </t>
  </si>
  <si>
    <t>Tài chính</t>
  </si>
  <si>
    <t>Thương mại</t>
  </si>
  <si>
    <t>Bất động sản</t>
  </si>
  <si>
    <t>Nông nghiệp</t>
  </si>
  <si>
    <t>Hoạt động chuyên môn, KHCN</t>
  </si>
  <si>
    <t>Giáo dục, đào tạo</t>
  </si>
  <si>
    <t>Y tế và hoạt động cứu trợ XH</t>
  </si>
  <si>
    <t>Văn hóa TT và giải trí</t>
  </si>
  <si>
    <t>Hoạt động hành chính và DV hỗ trợ</t>
  </si>
  <si>
    <t>Hoạt động DV khác</t>
  </si>
  <si>
    <t>Quản lý NN, ANQP…</t>
  </si>
  <si>
    <t>Giá so sánh 2010</t>
  </si>
  <si>
    <t>Giá hiện  hành</t>
  </si>
  <si>
    <t>Tổng cộng</t>
  </si>
  <si>
    <t xml:space="preserve">Tổng số </t>
  </si>
  <si>
    <t>Khai thác than cứng và than non</t>
  </si>
  <si>
    <t xml:space="preserve">Khai thác dầu thô và khí đốt tự nhiên </t>
  </si>
  <si>
    <t>Khai thác quặng kim loại</t>
  </si>
  <si>
    <t xml:space="preserve">Khai khoáng khác </t>
  </si>
  <si>
    <t xml:space="preserve">Hoạt động dịch vụ hỗ trợ khai thác mỏ và quặng </t>
  </si>
  <si>
    <t>Dệt</t>
  </si>
  <si>
    <r>
      <t>In, sao chép bản ghi các loại</t>
    </r>
    <r>
      <rPr>
        <i/>
        <sz val="10"/>
        <color indexed="8"/>
        <rFont val="Arial"/>
        <family val="2"/>
      </rPr>
      <t xml:space="preserve"> </t>
    </r>
  </si>
  <si>
    <t>Công nghiệp chế biến, chế tạo khác</t>
  </si>
  <si>
    <t>Khai thác, xử lý và cung cấp nước</t>
  </si>
  <si>
    <r>
      <t>Thoát nước và xử lý nước thải</t>
    </r>
    <r>
      <rPr>
        <i/>
        <sz val="10"/>
        <color indexed="8"/>
        <rFont val="Arial"/>
        <family val="2"/>
      </rPr>
      <t xml:space="preserve"> </t>
    </r>
  </si>
  <si>
    <r>
      <t>Xử lý ô nhiễm và hoạt động quản lý chất thải khác</t>
    </r>
    <r>
      <rPr>
        <i/>
        <sz val="10"/>
        <color indexed="8"/>
        <rFont val="Arial"/>
        <family val="2"/>
      </rPr>
      <t xml:space="preserve"> </t>
    </r>
  </si>
  <si>
    <t xml:space="preserve">Thực phẩm </t>
  </si>
  <si>
    <t xml:space="preserve">Đồ uống </t>
  </si>
  <si>
    <t>May</t>
  </si>
  <si>
    <t>Da giầy</t>
  </si>
  <si>
    <t>Gỗ</t>
  </si>
  <si>
    <t xml:space="preserve">Giấy </t>
  </si>
  <si>
    <t>In</t>
  </si>
  <si>
    <t xml:space="preserve">Hoá chất </t>
  </si>
  <si>
    <t>Dược phẩm</t>
  </si>
  <si>
    <t xml:space="preserve">Cao su và plastic </t>
  </si>
  <si>
    <t xml:space="preserve">SP phi kim loại </t>
  </si>
  <si>
    <t>SX kim loại</t>
  </si>
  <si>
    <t>SP kim loại</t>
  </si>
  <si>
    <t>TB điện</t>
  </si>
  <si>
    <t>TP.HCM</t>
  </si>
  <si>
    <t>Xe có động cơ</t>
  </si>
  <si>
    <t>Xe đạp</t>
  </si>
  <si>
    <t>Nội thất</t>
  </si>
  <si>
    <t>GTGT 2013</t>
  </si>
  <si>
    <t>Nước</t>
  </si>
  <si>
    <t>DV chuyên môn, KHCN</t>
  </si>
  <si>
    <t>Hành chính và DV hỗ trợ</t>
  </si>
  <si>
    <t>QLNN</t>
  </si>
  <si>
    <t>Giáo dục</t>
  </si>
  <si>
    <t>Y tế</t>
  </si>
  <si>
    <t>Văn hóa, TT và giải trí</t>
  </si>
  <si>
    <t>DV khác</t>
  </si>
  <si>
    <t>Điện, khí đốt</t>
  </si>
  <si>
    <t>Tỷ trọng TP.HCM/Cả nước</t>
  </si>
  <si>
    <t xml:space="preserve">Giá trị SX công nghiệp theo giá hiện hành phân theo ngành công nghiệp </t>
  </si>
  <si>
    <t xml:space="preserve">SX, chế biến thực phẩm </t>
  </si>
  <si>
    <t xml:space="preserve">SX đồ uống </t>
  </si>
  <si>
    <t>SX sản phẩm thuốc lá</t>
  </si>
  <si>
    <t xml:space="preserve">SX trang phục </t>
  </si>
  <si>
    <t xml:space="preserve">SX da và các sản phẩm có liên quan </t>
  </si>
  <si>
    <t xml:space="preserve">SX giấy và sản phẩm từ giấy </t>
  </si>
  <si>
    <t>SX than cốc, sản phẩm dầu mỏ tinh chế</t>
  </si>
  <si>
    <t xml:space="preserve">SX hoá chất và sản phẩm hoá chất </t>
  </si>
  <si>
    <t xml:space="preserve">SX thuốc, hoá dược và dược liệu </t>
  </si>
  <si>
    <t xml:space="preserve">SX sản phẩm từ cao su và plastic </t>
  </si>
  <si>
    <t>SX sản phẩm từ khoáng phi kim loại khác</t>
  </si>
  <si>
    <t xml:space="preserve">SX kim loại </t>
  </si>
  <si>
    <t xml:space="preserve">SX sản phẩm từ kim loại đúc sẵn (trừ MMTB) </t>
  </si>
  <si>
    <t xml:space="preserve">SX thiết bị điện </t>
  </si>
  <si>
    <t>SX máy móc, thiết bị chưa được phân vào đâu</t>
  </si>
  <si>
    <t>SX xe có động cơ, rơ moóc</t>
  </si>
  <si>
    <t xml:space="preserve">SX phương tiện vận tải khác </t>
  </si>
  <si>
    <t>SX giường, tủ, bàn, ghế</t>
  </si>
  <si>
    <t>SX và phân phối điện, khí đốt, nước nóng, hơi nước và điều hoà không khí</t>
  </si>
  <si>
    <t>SX SP điện tử, máy vi tính và quang học</t>
  </si>
  <si>
    <t>Sửa chữa, bảo dưỡng và lắp đặt MMTB</t>
  </si>
  <si>
    <t>CB gỗ và SX SP từ gỗ, tre, nứa (trừ nội thất)</t>
  </si>
  <si>
    <t>Thu gom, xử lý và tiêu huỷ rác thải; tái chế phế liệu</t>
  </si>
  <si>
    <t>Điện tử</t>
  </si>
  <si>
    <t>Thay đổi tỷ trọng</t>
  </si>
  <si>
    <t>CN chế biến</t>
  </si>
  <si>
    <t>Lưu trú-ăn uống</t>
  </si>
  <si>
    <t>BẢNG TÍNH EXCEL</t>
  </si>
  <si>
    <t>Đây là bảng tính Excel do Nguyễn Xuân Thành, giảng viên chính sách công tại Chương trình Giảng dạy Kinh tế Fulbright soạn</t>
  </si>
  <si>
    <t>Các ngành kinh tế của TP.HCM so với cả nước</t>
  </si>
  <si>
    <t>từ nguồn số liệu chính thức của Niên giám Thống kê Việt Nam và TP.HCM</t>
  </si>
  <si>
    <t>GDP</t>
  </si>
  <si>
    <t>Việt Nam</t>
  </si>
  <si>
    <t>TỔNG HỢP</t>
  </si>
  <si>
    <t>Tỷ VNĐ</t>
  </si>
  <si>
    <t>Tỷ trọng so cả nước</t>
  </si>
  <si>
    <t>GTSX, giá CĐ 2010, tỷ VNĐ</t>
  </si>
  <si>
    <t>GTSX</t>
  </si>
  <si>
    <t>Tăng trưởng</t>
  </si>
  <si>
    <t>Lâm nghiệp</t>
  </si>
  <si>
    <t>Thủy sản</t>
  </si>
  <si>
    <t xml:space="preserve">In, sao chép bản ghi các loại </t>
  </si>
  <si>
    <t xml:space="preserve">Thoát nước và xử lý nước thải </t>
  </si>
  <si>
    <t xml:space="preserve">Xử lý ô nhiễm và hoạt động quản lý chất thải khác </t>
  </si>
  <si>
    <t>XD nhà</t>
  </si>
  <si>
    <t>XD công trình kỹ thuật</t>
  </si>
  <si>
    <t>HĐ XD chuyên dụng</t>
  </si>
  <si>
    <t>Vận tải đường sắt, đường bộ</t>
  </si>
  <si>
    <t>Vận tải đường thủy</t>
  </si>
  <si>
    <t>Vận tải hàng không</t>
  </si>
  <si>
    <t>Kho bãi</t>
  </si>
  <si>
    <t>Bưu chính</t>
  </si>
  <si>
    <t>Lưu trú</t>
  </si>
  <si>
    <t>Ăn uống</t>
  </si>
  <si>
    <t>Xuất bản</t>
  </si>
  <si>
    <t>Điện ảnh</t>
  </si>
  <si>
    <t>Phát thanh, truyền hình</t>
  </si>
  <si>
    <t>Viễn thông</t>
  </si>
  <si>
    <t>Phần mềm</t>
  </si>
  <si>
    <t>Dịch vụ thông tin</t>
  </si>
  <si>
    <t>Luật, kế toán</t>
  </si>
  <si>
    <t>Trụ sở văn phòng, tư vấn quản lý</t>
  </si>
  <si>
    <t>Kiến trúc</t>
  </si>
  <si>
    <t>Nghiên cứu KH-PT</t>
  </si>
  <si>
    <t>Quảng cáo, nghiên cứu thị trường</t>
  </si>
  <si>
    <t>Khác</t>
  </si>
  <si>
    <t>Thú y</t>
  </si>
  <si>
    <t>Cho thuê MMTB</t>
  </si>
  <si>
    <t>Dịch vụ LĐ</t>
  </si>
  <si>
    <t>Đại lý du lịch</t>
  </si>
  <si>
    <t>Điều tra, bảo đảm an toàn</t>
  </si>
  <si>
    <t>Vệ sinh</t>
  </si>
  <si>
    <t>Hành chính văn phòng</t>
  </si>
  <si>
    <t>Lao động trong các doanh nghiệp tại thời điểm 21/12</t>
  </si>
  <si>
    <t>Tổng số</t>
  </si>
  <si>
    <t>LQ</t>
  </si>
  <si>
    <t>Ngành cấp 1</t>
  </si>
  <si>
    <t>DV hỗ trợ</t>
  </si>
  <si>
    <t>Thông tin-truyền thông</t>
  </si>
  <si>
    <t>Thuốc lá</t>
  </si>
  <si>
    <t>Da</t>
  </si>
  <si>
    <t>CB gỗ</t>
  </si>
  <si>
    <t xml:space="preserve">Hóa chất </t>
  </si>
  <si>
    <t xml:space="preserve">Dược liệu </t>
  </si>
  <si>
    <t xml:space="preserve">Cao su-Plastic </t>
  </si>
  <si>
    <t>SX phi KL</t>
  </si>
  <si>
    <t>SX SP kim loại</t>
  </si>
  <si>
    <t xml:space="preserve">Thiết bị điện </t>
  </si>
  <si>
    <t>MMTB</t>
  </si>
  <si>
    <t>Xe không động cơ</t>
  </si>
  <si>
    <t>Than, dầu mỏ tinh chế</t>
  </si>
  <si>
    <t>Location Quotient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</si>
</sst>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  <charset val="163"/>
    </font>
    <font>
      <sz val="10"/>
      <name val=".VnArial"/>
      <family val="2"/>
    </font>
    <font>
      <i/>
      <sz val="10"/>
      <name val="Arial"/>
      <family val="2"/>
    </font>
    <font>
      <sz val="10"/>
      <name val="Calibri"/>
      <family val="2"/>
      <charset val="163"/>
      <scheme val="minor"/>
    </font>
    <font>
      <sz val="10"/>
      <color indexed="10"/>
      <name val="Arial"/>
      <family val="2"/>
    </font>
    <font>
      <b/>
      <sz val="10"/>
      <name val=".Vn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1"/>
      <name val="Tahoma"/>
      <family val="2"/>
      <charset val="163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163"/>
      <scheme val="minor"/>
    </font>
    <font>
      <b/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  <charset val="163"/>
    </font>
    <font>
      <sz val="10"/>
      <color theme="1"/>
      <name val="Arial"/>
      <family val="2"/>
    </font>
    <font>
      <b/>
      <sz val="10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2" fillId="0" borderId="0"/>
  </cellStyleXfs>
  <cellXfs count="105">
    <xf numFmtId="0" fontId="0" fillId="0" borderId="0" xfId="0"/>
    <xf numFmtId="0" fontId="2" fillId="0" borderId="0" xfId="0" applyNumberFormat="1" applyFont="1"/>
    <xf numFmtId="2" fontId="2" fillId="0" borderId="0" xfId="0" applyNumberFormat="1" applyFont="1" applyAlignment="1">
      <alignment horizontal="right" inden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0" fontId="2" fillId="0" borderId="0" xfId="2" applyNumberFormat="1" applyFont="1"/>
    <xf numFmtId="0" fontId="3" fillId="0" borderId="0" xfId="0" applyNumberFormat="1" applyFont="1"/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/>
    <xf numFmtId="0" fontId="2" fillId="0" borderId="4" xfId="0" applyNumberFormat="1" applyFont="1" applyBorder="1"/>
    <xf numFmtId="0" fontId="7" fillId="0" borderId="0" xfId="3" applyFont="1" applyBorder="1" applyAlignment="1">
      <alignment horizontal="left"/>
    </xf>
    <xf numFmtId="0" fontId="2" fillId="0" borderId="6" xfId="3" applyFont="1" applyBorder="1" applyAlignment="1">
      <alignment horizontal="center" vertical="center"/>
    </xf>
    <xf numFmtId="0" fontId="7" fillId="0" borderId="0" xfId="3" applyFont="1" applyBorder="1" applyAlignment="1">
      <alignment horizontal="right"/>
    </xf>
    <xf numFmtId="0" fontId="9" fillId="0" borderId="0" xfId="3" applyFont="1" applyBorder="1"/>
    <xf numFmtId="0" fontId="10" fillId="0" borderId="0" xfId="3" applyFont="1" applyBorder="1"/>
    <xf numFmtId="0" fontId="3" fillId="0" borderId="0" xfId="3" applyNumberFormat="1" applyFont="1" applyBorder="1" applyAlignment="1">
      <alignment horizontal="left"/>
    </xf>
    <xf numFmtId="0" fontId="3" fillId="0" borderId="0" xfId="3" applyNumberFormat="1" applyFont="1" applyBorder="1"/>
    <xf numFmtId="0" fontId="2" fillId="0" borderId="0" xfId="3" applyFont="1" applyBorder="1"/>
    <xf numFmtId="0" fontId="10" fillId="0" borderId="0" xfId="3" applyFont="1"/>
    <xf numFmtId="0" fontId="12" fillId="0" borderId="0" xfId="3" applyNumberFormat="1" applyFont="1" applyAlignment="1">
      <alignment vertical="top" wrapText="1"/>
    </xf>
    <xf numFmtId="0" fontId="6" fillId="0" borderId="0" xfId="3" applyFont="1" applyBorder="1"/>
    <xf numFmtId="0" fontId="11" fillId="0" borderId="0" xfId="3" applyNumberFormat="1" applyFont="1" applyAlignment="1">
      <alignment vertical="top"/>
    </xf>
    <xf numFmtId="0" fontId="2" fillId="0" borderId="1" xfId="3" applyFont="1" applyBorder="1"/>
    <xf numFmtId="0" fontId="6" fillId="0" borderId="1" xfId="3" applyFont="1" applyBorder="1"/>
    <xf numFmtId="0" fontId="2" fillId="0" borderId="0" xfId="0" applyNumberFormat="1" applyFont="1" applyFill="1" applyAlignment="1">
      <alignment wrapText="1"/>
    </xf>
    <xf numFmtId="164" fontId="2" fillId="0" borderId="0" xfId="1" applyNumberFormat="1" applyFont="1" applyFill="1" applyAlignment="1">
      <alignment horizontal="right" indent="1"/>
    </xf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1"/>
    </xf>
    <xf numFmtId="3" fontId="11" fillId="0" borderId="0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12" fillId="0" borderId="0" xfId="3" applyNumberFormat="1" applyFont="1" applyBorder="1" applyAlignment="1">
      <alignment horizontal="right"/>
    </xf>
    <xf numFmtId="3" fontId="2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3" fontId="11" fillId="0" borderId="0" xfId="3" applyNumberFormat="1" applyFont="1" applyFill="1" applyBorder="1" applyAlignment="1">
      <alignment horizontal="right"/>
    </xf>
    <xf numFmtId="3" fontId="2" fillId="0" borderId="0" xfId="3" applyNumberFormat="1" applyFont="1" applyFill="1" applyBorder="1" applyAlignment="1">
      <alignment horizontal="right"/>
    </xf>
    <xf numFmtId="0" fontId="15" fillId="0" borderId="2" xfId="0" applyNumberFormat="1" applyFont="1" applyBorder="1" applyAlignment="1">
      <alignment wrapText="1"/>
    </xf>
    <xf numFmtId="0" fontId="15" fillId="0" borderId="2" xfId="0" applyNumberFormat="1" applyFont="1" applyBorder="1"/>
    <xf numFmtId="0" fontId="16" fillId="0" borderId="0" xfId="0" applyFont="1"/>
    <xf numFmtId="0" fontId="16" fillId="0" borderId="0" xfId="0" applyFont="1" applyFill="1"/>
    <xf numFmtId="10" fontId="18" fillId="0" borderId="0" xfId="2" applyNumberFormat="1" applyFont="1" applyFill="1"/>
    <xf numFmtId="0" fontId="16" fillId="0" borderId="0" xfId="0" applyFont="1" applyFill="1" applyBorder="1"/>
    <xf numFmtId="164" fontId="16" fillId="0" borderId="0" xfId="0" applyNumberFormat="1" applyFont="1" applyBorder="1"/>
    <xf numFmtId="10" fontId="16" fillId="0" borderId="0" xfId="2" applyNumberFormat="1" applyFont="1" applyBorder="1"/>
    <xf numFmtId="165" fontId="16" fillId="0" borderId="3" xfId="2" applyNumberFormat="1" applyFont="1" applyBorder="1"/>
    <xf numFmtId="164" fontId="16" fillId="0" borderId="0" xfId="1" applyNumberFormat="1" applyFont="1" applyFill="1"/>
    <xf numFmtId="164" fontId="16" fillId="0" borderId="1" xfId="0" applyNumberFormat="1" applyFont="1" applyBorder="1"/>
    <xf numFmtId="10" fontId="16" fillId="0" borderId="1" xfId="2" applyNumberFormat="1" applyFont="1" applyBorder="1"/>
    <xf numFmtId="10" fontId="16" fillId="0" borderId="5" xfId="2" applyNumberFormat="1" applyFont="1" applyBorder="1"/>
    <xf numFmtId="2" fontId="16" fillId="0" borderId="0" xfId="0" applyNumberFormat="1" applyFont="1" applyFill="1"/>
    <xf numFmtId="0" fontId="20" fillId="2" borderId="0" xfId="4" applyFont="1" applyFill="1" applyAlignment="1">
      <alignment horizontal="center"/>
    </xf>
    <xf numFmtId="0" fontId="2" fillId="0" borderId="0" xfId="4"/>
    <xf numFmtId="0" fontId="3" fillId="2" borderId="0" xfId="4" applyFont="1" applyFill="1" applyAlignment="1">
      <alignment horizontal="center"/>
    </xf>
    <xf numFmtId="0" fontId="21" fillId="2" borderId="0" xfId="4" applyFont="1" applyFill="1" applyAlignment="1">
      <alignment horizontal="center"/>
    </xf>
    <xf numFmtId="0" fontId="2" fillId="2" borderId="0" xfId="4" applyFont="1" applyFill="1"/>
    <xf numFmtId="0" fontId="2" fillId="2" borderId="0" xfId="4" applyFill="1"/>
    <xf numFmtId="0" fontId="19" fillId="0" borderId="0" xfId="0" applyFont="1"/>
    <xf numFmtId="0" fontId="23" fillId="0" borderId="2" xfId="0" applyNumberFormat="1" applyFont="1" applyBorder="1" applyAlignment="1">
      <alignment wrapText="1"/>
    </xf>
    <xf numFmtId="0" fontId="23" fillId="0" borderId="2" xfId="0" applyNumberFormat="1" applyFont="1" applyBorder="1"/>
    <xf numFmtId="0" fontId="16" fillId="0" borderId="0" xfId="0" applyFont="1" applyBorder="1"/>
    <xf numFmtId="0" fontId="16" fillId="0" borderId="7" xfId="0" applyFont="1" applyBorder="1"/>
    <xf numFmtId="0" fontId="16" fillId="0" borderId="6" xfId="0" applyFont="1" applyBorder="1"/>
    <xf numFmtId="0" fontId="16" fillId="0" borderId="6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2" fillId="0" borderId="0" xfId="0" applyNumberFormat="1" applyFont="1" applyAlignment="1"/>
    <xf numFmtId="0" fontId="2" fillId="0" borderId="0" xfId="3" applyNumberFormat="1" applyFont="1" applyBorder="1" applyAlignment="1">
      <alignment horizontal="left"/>
    </xf>
    <xf numFmtId="0" fontId="3" fillId="0" borderId="0" xfId="3" applyNumberFormat="1" applyFont="1" applyBorder="1" applyAlignment="1"/>
    <xf numFmtId="0" fontId="12" fillId="0" borderId="0" xfId="3" applyNumberFormat="1" applyFont="1" applyAlignment="1">
      <alignment vertical="top"/>
    </xf>
    <xf numFmtId="0" fontId="12" fillId="0" borderId="0" xfId="3" applyNumberFormat="1" applyFont="1" applyBorder="1" applyAlignment="1">
      <alignment vertical="top"/>
    </xf>
    <xf numFmtId="10" fontId="16" fillId="0" borderId="0" xfId="2" applyNumberFormat="1" applyFont="1"/>
    <xf numFmtId="0" fontId="5" fillId="0" borderId="0" xfId="3" applyFont="1"/>
    <xf numFmtId="0" fontId="22" fillId="0" borderId="1" xfId="3" applyFont="1" applyBorder="1"/>
    <xf numFmtId="10" fontId="16" fillId="0" borderId="0" xfId="0" applyNumberFormat="1" applyFont="1"/>
    <xf numFmtId="0" fontId="17" fillId="0" borderId="0" xfId="0" applyFont="1"/>
    <xf numFmtId="164" fontId="17" fillId="0" borderId="0" xfId="0" applyNumberFormat="1" applyFont="1" applyBorder="1"/>
    <xf numFmtId="0" fontId="3" fillId="0" borderId="0" xfId="0" applyNumberFormat="1" applyFont="1" applyFill="1" applyAlignment="1">
      <alignment wrapText="1"/>
    </xf>
    <xf numFmtId="10" fontId="16" fillId="0" borderId="2" xfId="0" applyNumberFormat="1" applyFont="1" applyBorder="1"/>
    <xf numFmtId="10" fontId="16" fillId="0" borderId="0" xfId="0" applyNumberFormat="1" applyFont="1" applyBorder="1"/>
    <xf numFmtId="10" fontId="16" fillId="0" borderId="3" xfId="0" applyNumberFormat="1" applyFont="1" applyBorder="1"/>
    <xf numFmtId="0" fontId="12" fillId="0" borderId="2" xfId="3" applyNumberFormat="1" applyFont="1" applyBorder="1" applyAlignment="1">
      <alignment vertical="top" wrapText="1"/>
    </xf>
    <xf numFmtId="10" fontId="16" fillId="0" borderId="4" xfId="0" applyNumberFormat="1" applyFont="1" applyBorder="1"/>
    <xf numFmtId="0" fontId="16" fillId="0" borderId="1" xfId="0" applyFont="1" applyBorder="1"/>
    <xf numFmtId="10" fontId="16" fillId="0" borderId="1" xfId="0" applyNumberFormat="1" applyFont="1" applyBorder="1"/>
    <xf numFmtId="10" fontId="16" fillId="0" borderId="5" xfId="0" applyNumberFormat="1" applyFont="1" applyBorder="1"/>
    <xf numFmtId="0" fontId="2" fillId="0" borderId="7" xfId="3" applyFont="1" applyBorder="1"/>
    <xf numFmtId="0" fontId="2" fillId="0" borderId="6" xfId="3" applyFont="1" applyBorder="1"/>
    <xf numFmtId="0" fontId="3" fillId="0" borderId="0" xfId="3" applyNumberFormat="1" applyFont="1" applyAlignment="1"/>
    <xf numFmtId="0" fontId="24" fillId="0" borderId="0" xfId="3" applyFont="1" applyBorder="1"/>
    <xf numFmtId="0" fontId="16" fillId="0" borderId="0" xfId="0" applyFont="1" applyAlignment="1">
      <alignment horizontal="left" indent="1"/>
    </xf>
    <xf numFmtId="0" fontId="25" fillId="0" borderId="0" xfId="0" applyFont="1"/>
    <xf numFmtId="3" fontId="25" fillId="0" borderId="0" xfId="0" applyNumberFormat="1" applyFont="1"/>
    <xf numFmtId="3" fontId="19" fillId="0" borderId="0" xfId="0" applyNumberFormat="1" applyFont="1"/>
    <xf numFmtId="3" fontId="25" fillId="3" borderId="0" xfId="0" applyNumberFormat="1" applyFont="1" applyFill="1"/>
    <xf numFmtId="166" fontId="16" fillId="0" borderId="0" xfId="0" applyNumberFormat="1" applyFont="1"/>
    <xf numFmtId="2" fontId="16" fillId="0" borderId="0" xfId="0" applyNumberFormat="1" applyFont="1"/>
    <xf numFmtId="0" fontId="19" fillId="0" borderId="1" xfId="0" applyFont="1" applyBorder="1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0" fontId="16" fillId="0" borderId="0" xfId="2" applyNumberFormat="1" applyFont="1" applyAlignment="1">
      <alignment horizontal="center"/>
    </xf>
    <xf numFmtId="0" fontId="8" fillId="0" borderId="1" xfId="3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0" xfId="3" applyNumberFormat="1" applyFont="1" applyAlignment="1">
      <alignment horizontal="center"/>
    </xf>
    <xf numFmtId="0" fontId="19" fillId="0" borderId="1" xfId="0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2 2" xfId="4"/>
    <cellStyle name="Percent" xfId="2" builtinId="5"/>
  </cellStyles>
  <dxfs count="0"/>
  <tableStyles count="0" defaultTableStyle="TableStyleMedium2" defaultPivotStyle="PivotStyleLight16"/>
  <colors>
    <mruColors>
      <color rgb="FF803D06"/>
      <color rgb="FF33CC33"/>
      <color rgb="FF66FF33"/>
      <color rgb="FFCC9900"/>
      <color rgb="FFFFFF1D"/>
      <color rgb="FFFF0000"/>
      <color rgb="FFFFCC00"/>
      <color rgb="FFFF9966"/>
      <color rgb="FFFA9F9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>
        <c:manualLayout>
          <c:layoutTarget val="inner"/>
          <c:xMode val="edge"/>
          <c:yMode val="edge"/>
          <c:x val="9.3764912140345991E-2"/>
          <c:y val="3.4920751225668435E-2"/>
          <c:w val="0.87360108991795327"/>
          <c:h val="0.824724659417573"/>
        </c:manualLayout>
      </c:layout>
      <c:bubbleChart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5"/>
          </c:dPt>
          <c:dPt>
            <c:idx val="6"/>
          </c:dPt>
          <c:dPt>
            <c:idx val="8"/>
          </c:dPt>
          <c:dPt>
            <c:idx val="9"/>
          </c:dPt>
          <c:dPt>
            <c:idx val="12"/>
          </c:dPt>
          <c:dLbls>
            <c:dLbl>
              <c:idx val="0"/>
              <c:layout>
                <c:manualLayout>
                  <c:x val="-3.2271168050486361E-2"/>
                  <c:y val="-4.1215642192249671E-2"/>
                </c:manualLayout>
              </c:layout>
              <c:tx>
                <c:strRef>
                  <c:f>GTGT!$A$29</c:f>
                  <c:strCache>
                    <c:ptCount val="1"/>
                    <c:pt idx="0">
                      <c:v>Nông nghiệp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>
                <c:manualLayout>
                  <c:x val="-5.0047550493020074E-3"/>
                  <c:y val="-1.0914830411747152E-2"/>
                </c:manualLayout>
              </c:layout>
              <c:tx>
                <c:strRef>
                  <c:f>GTGT!$A$30</c:f>
                  <c:strCache>
                    <c:ptCount val="1"/>
                    <c:pt idx="0">
                      <c:v>Khai khoáng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5.404567083098815E-2"/>
                  <c:y val="-0.1334511322576365"/>
                </c:manualLayout>
              </c:layout>
              <c:tx>
                <c:strRef>
                  <c:f>GTGT!$A$31</c:f>
                  <c:strCache>
                    <c:ptCount val="1"/>
                    <c:pt idx="0">
                      <c:v>CN chế biến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0.1167833643714614"/>
                  <c:y val="-2.4066162627592199E-2"/>
                </c:manualLayout>
              </c:layout>
              <c:tx>
                <c:strRef>
                  <c:f>GTGT!$A$32</c:f>
                  <c:strCache>
                    <c:ptCount val="1"/>
                    <c:pt idx="0">
                      <c:v>Điện, khí đốt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7.4428205489782198E-3"/>
                  <c:y val="3.6684425477309358E-3"/>
                </c:manualLayout>
              </c:layout>
              <c:tx>
                <c:strRef>
                  <c:f>GTGT!$A$33</c:f>
                  <c:strCache>
                    <c:ptCount val="1"/>
                    <c:pt idx="0">
                      <c:v>Nước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0.10882914537467245"/>
                  <c:y val="6.0753130161964632E-2"/>
                </c:manualLayout>
              </c:layout>
              <c:tx>
                <c:strRef>
                  <c:f>GTGT!$A$34</c:f>
                  <c:strCache>
                    <c:ptCount val="1"/>
                    <c:pt idx="0">
                      <c:v>Xây dựng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1.0947186156981412E-2"/>
                  <c:y val="5.8678303187078614E-3"/>
                </c:manualLayout>
              </c:layout>
              <c:tx>
                <c:strRef>
                  <c:f>GTGT!$A$35</c:f>
                  <c:strCache>
                    <c:ptCount val="1"/>
                    <c:pt idx="0">
                      <c:v>Thương mại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GTGT!$A$36</c:f>
                  <c:strCache>
                    <c:ptCount val="1"/>
                    <c:pt idx="0">
                      <c:v>Vận tải, kho bãi </c:v>
                    </c:pt>
                  </c:strCache>
                </c:strRef>
              </c:tx>
              <c:dLblPos val="t"/>
              <c:showVal val="1"/>
            </c:dLbl>
            <c:dLbl>
              <c:idx val="8"/>
              <c:layout>
                <c:manualLayout>
                  <c:x val="-0.15704201858139397"/>
                  <c:y val="5.2306128747055668E-2"/>
                </c:manualLayout>
              </c:layout>
              <c:tx>
                <c:strRef>
                  <c:f>GTGT!$A$37</c:f>
                  <c:strCache>
                    <c:ptCount val="1"/>
                    <c:pt idx="0">
                      <c:v>Lưu trú-ăn uống</c:v>
                    </c:pt>
                  </c:strCache>
                </c:strRef>
              </c:tx>
              <c:dLblPos val="r"/>
              <c:showVal val="1"/>
            </c:dLbl>
            <c:dLbl>
              <c:idx val="9"/>
              <c:tx>
                <c:strRef>
                  <c:f>GTGT!$A$38</c:f>
                  <c:strCache>
                    <c:ptCount val="1"/>
                    <c:pt idx="0">
                      <c:v>Thông tin và truyền thông</c:v>
                    </c:pt>
                  </c:strCache>
                </c:strRef>
              </c:tx>
              <c:dLblPos val="t"/>
              <c:showVal val="1"/>
            </c:dLbl>
            <c:dLbl>
              <c:idx val="10"/>
              <c:layout>
                <c:manualLayout>
                  <c:x val="-1.0995942079580169E-2"/>
                  <c:y val="-2.9422022653795728E-2"/>
                </c:manualLayout>
              </c:layout>
              <c:tx>
                <c:strRef>
                  <c:f>GTGT!$A$39</c:f>
                  <c:strCache>
                    <c:ptCount val="1"/>
                    <c:pt idx="0">
                      <c:v>Tài chính</c:v>
                    </c:pt>
                  </c:strCache>
                </c:strRef>
              </c:tx>
              <c:dLblPos val="r"/>
              <c:showVal val="1"/>
            </c:dLbl>
            <c:dLbl>
              <c:idx val="11"/>
              <c:layout>
                <c:manualLayout>
                  <c:x val="-8.0409156470011955E-2"/>
                  <c:y val="-6.0675343215834364E-2"/>
                </c:manualLayout>
              </c:layout>
              <c:tx>
                <c:strRef>
                  <c:f>GTGT!$A$40</c:f>
                  <c:strCache>
                    <c:ptCount val="1"/>
                    <c:pt idx="0">
                      <c:v>Bất động sản</c:v>
                    </c:pt>
                  </c:strCache>
                </c:strRef>
              </c:tx>
              <c:dLblPos val="r"/>
              <c:showVal val="1"/>
            </c:dLbl>
            <c:dLbl>
              <c:idx val="12"/>
              <c:tx>
                <c:strRef>
                  <c:f>GTGT!$A$41</c:f>
                  <c:strCache>
                    <c:ptCount val="1"/>
                    <c:pt idx="0">
                      <c:v>DV chuyên môn, KHCN</c:v>
                    </c:pt>
                  </c:strCache>
                </c:strRef>
              </c:tx>
              <c:dLblPos val="t"/>
              <c:showVal val="1"/>
            </c:dLbl>
            <c:dLbl>
              <c:idx val="13"/>
              <c:tx>
                <c:strRef>
                  <c:f>GTGT!$A$42</c:f>
                  <c:strCache>
                    <c:ptCount val="1"/>
                    <c:pt idx="0">
                      <c:v>Hành chính và DV hỗ trợ</c:v>
                    </c:pt>
                  </c:strCache>
                </c:strRef>
              </c:tx>
              <c:dLblPos val="t"/>
              <c:showVal val="1"/>
            </c:dLbl>
            <c:dLbl>
              <c:idx val="14"/>
              <c:tx>
                <c:strRef>
                  <c:f>GTGT!$A$43</c:f>
                  <c:strCache>
                    <c:ptCount val="1"/>
                    <c:pt idx="0">
                      <c:v>QLNN</c:v>
                    </c:pt>
                  </c:strCache>
                </c:strRef>
              </c:tx>
              <c:dLblPos val="t"/>
              <c:showVal val="1"/>
            </c:dLbl>
            <c:dLbl>
              <c:idx val="15"/>
              <c:layout>
                <c:manualLayout>
                  <c:x val="-9.6194492493271527E-2"/>
                  <c:y val="4.6883921031505758E-2"/>
                </c:manualLayout>
              </c:layout>
              <c:tx>
                <c:strRef>
                  <c:f>GTGT!$A$44</c:f>
                  <c:strCache>
                    <c:ptCount val="1"/>
                    <c:pt idx="0">
                      <c:v>Giáo dục</c:v>
                    </c:pt>
                  </c:strCache>
                </c:strRef>
              </c:tx>
              <c:dLblPos val="r"/>
              <c:showVal val="1"/>
            </c:dLbl>
            <c:dLbl>
              <c:idx val="16"/>
              <c:layout>
                <c:manualLayout>
                  <c:x val="-1.6049587736350124E-2"/>
                  <c:y val="-3.1438128110524578E-2"/>
                </c:manualLayout>
              </c:layout>
              <c:tx>
                <c:strRef>
                  <c:f>GTGT!$A$45</c:f>
                  <c:strCache>
                    <c:ptCount val="1"/>
                    <c:pt idx="0">
                      <c:v>Y tế</c:v>
                    </c:pt>
                  </c:strCache>
                </c:strRef>
              </c:tx>
              <c:dLblPos val="r"/>
              <c:showVal val="1"/>
            </c:dLbl>
            <c:dLbl>
              <c:idx val="17"/>
              <c:layout>
                <c:manualLayout>
                  <c:x val="-0.23470993391148168"/>
                  <c:y val="-0.23979783528588733"/>
                </c:manualLayout>
              </c:layout>
              <c:tx>
                <c:strRef>
                  <c:f>GTGT!$A$46</c:f>
                  <c:strCache>
                    <c:ptCount val="1"/>
                    <c:pt idx="0">
                      <c:v>Văn hóa, TT và giải trí</c:v>
                    </c:pt>
                  </c:strCache>
                </c:strRef>
              </c:tx>
              <c:dLblPos val="r"/>
              <c:showVal val="1"/>
            </c:dLbl>
            <c:dLbl>
              <c:idx val="18"/>
              <c:tx>
                <c:strRef>
                  <c:f>GTGT!$A$47</c:f>
                  <c:strCache>
                    <c:ptCount val="1"/>
                    <c:pt idx="0">
                      <c:v>DV khác</c:v>
                    </c:pt>
                  </c:strCache>
                </c:strRef>
              </c:tx>
              <c:dLblPos val="t"/>
              <c:showVal val="1"/>
            </c:dLbl>
            <c:showVal val="1"/>
          </c:dLbls>
          <c:xVal>
            <c:numRef>
              <c:f>GTGT!$D$29:$D$47</c:f>
              <c:numCache>
                <c:formatCode>0.0%</c:formatCode>
                <c:ptCount val="19"/>
                <c:pt idx="0">
                  <c:v>-4.1945662014306051E-5</c:v>
                </c:pt>
                <c:pt idx="1">
                  <c:v>1.5070425327703064E-2</c:v>
                </c:pt>
                <c:pt idx="2">
                  <c:v>1.4186983619333404E-2</c:v>
                </c:pt>
                <c:pt idx="3">
                  <c:v>-6.583829321271828E-3</c:v>
                </c:pt>
                <c:pt idx="4">
                  <c:v>6.7985108503099273E-2</c:v>
                </c:pt>
                <c:pt idx="5">
                  <c:v>1.6947985585220149E-2</c:v>
                </c:pt>
                <c:pt idx="6">
                  <c:v>2.1451894081340711E-2</c:v>
                </c:pt>
                <c:pt idx="7">
                  <c:v>0.10597198994718721</c:v>
                </c:pt>
                <c:pt idx="8">
                  <c:v>-2.0345953510041315E-2</c:v>
                </c:pt>
                <c:pt idx="10">
                  <c:v>4.6937603151145535E-2</c:v>
                </c:pt>
                <c:pt idx="11">
                  <c:v>-5.529060894770968E-2</c:v>
                </c:pt>
                <c:pt idx="15">
                  <c:v>-1.8062648445746066E-3</c:v>
                </c:pt>
                <c:pt idx="16">
                  <c:v>3.1666358712248877E-2</c:v>
                </c:pt>
              </c:numCache>
            </c:numRef>
          </c:xVal>
          <c:yVal>
            <c:numRef>
              <c:f>GTGT!$C$29:$C$47</c:f>
              <c:numCache>
                <c:formatCode>0.00%</c:formatCode>
                <c:ptCount val="19"/>
                <c:pt idx="0">
                  <c:v>1.1789414262323192E-2</c:v>
                </c:pt>
                <c:pt idx="1">
                  <c:v>1.6530110063084049E-2</c:v>
                </c:pt>
                <c:pt idx="2">
                  <c:v>0.4094563537568161</c:v>
                </c:pt>
                <c:pt idx="3">
                  <c:v>3.8271266738643506E-2</c:v>
                </c:pt>
                <c:pt idx="4">
                  <c:v>0.19630310236731163</c:v>
                </c:pt>
                <c:pt idx="5">
                  <c:v>0.20205499110269215</c:v>
                </c:pt>
                <c:pt idx="6">
                  <c:v>0.2048119432256349</c:v>
                </c:pt>
                <c:pt idx="7">
                  <c:v>0.59545946753295242</c:v>
                </c:pt>
                <c:pt idx="8">
                  <c:v>0.18870656370656372</c:v>
                </c:pt>
                <c:pt idx="10">
                  <c:v>0.40619463219371349</c:v>
                </c:pt>
                <c:pt idx="11">
                  <c:v>0.13573154418093392</c:v>
                </c:pt>
                <c:pt idx="15">
                  <c:v>0.19243852750272422</c:v>
                </c:pt>
                <c:pt idx="16">
                  <c:v>0.43871797910705518</c:v>
                </c:pt>
              </c:numCache>
            </c:numRef>
          </c:yVal>
          <c:bubbleSize>
            <c:numRef>
              <c:f>GTGT!$B$29:$B$47</c:f>
              <c:numCache>
                <c:formatCode>_(* #,##0_);_(* \(#,##0\);_(* "-"??_);_(@_)</c:formatCode>
                <c:ptCount val="19"/>
                <c:pt idx="0">
                  <c:v>7769</c:v>
                </c:pt>
                <c:pt idx="1">
                  <c:v>6805</c:v>
                </c:pt>
                <c:pt idx="2">
                  <c:v>256732</c:v>
                </c:pt>
                <c:pt idx="3">
                  <c:v>4750</c:v>
                </c:pt>
                <c:pt idx="4">
                  <c:v>3632</c:v>
                </c:pt>
                <c:pt idx="5">
                  <c:v>38720</c:v>
                </c:pt>
                <c:pt idx="6">
                  <c:v>98585</c:v>
                </c:pt>
                <c:pt idx="7">
                  <c:v>63788</c:v>
                </c:pt>
                <c:pt idx="8">
                  <c:v>26197</c:v>
                </c:pt>
                <c:pt idx="10">
                  <c:v>80470</c:v>
                </c:pt>
                <c:pt idx="11">
                  <c:v>26178</c:v>
                </c:pt>
                <c:pt idx="15">
                  <c:v>20309</c:v>
                </c:pt>
                <c:pt idx="16">
                  <c:v>25912</c:v>
                </c:pt>
              </c:numCache>
            </c:numRef>
          </c:bubbleSize>
        </c:ser>
        <c:ser>
          <c:idx val="1"/>
          <c:order val="1"/>
          <c:xVal>
            <c:numRef>
              <c:f>'GTGT-1'!#REF!</c:f>
            </c:numRef>
          </c:xVal>
          <c:yVal>
            <c:numRef>
              <c:f>'GTGT-1'!#REF!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'GTGT-1'!#REF!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</c:ser>
        <c:ser>
          <c:idx val="2"/>
          <c:order val="2"/>
          <c:xVal>
            <c:numRef>
              <c:f>'GTGT-1'!#REF!</c:f>
            </c:numRef>
          </c:xVal>
          <c:yVal>
            <c:numRef>
              <c:f>'GTGT-1'!#REF!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'GTGT-1'!#REF!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</c:ser>
        <c:dLbls/>
        <c:bubbleScale val="100"/>
        <c:axId val="72600192"/>
        <c:axId val="72512256"/>
      </c:bubbleChart>
      <c:valAx>
        <c:axId val="72600192"/>
        <c:scaling>
          <c:orientation val="minMax"/>
          <c:max val="0.12000000000000002"/>
          <c:min val="-6.0000000000000019E-2"/>
        </c:scaling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vi-VN" sz="1100" b="1" i="0" baseline="0">
                    <a:effectLst/>
                  </a:rPr>
                  <a:t>Thay đổi </a:t>
                </a:r>
                <a:r>
                  <a:rPr lang="en-US" sz="1100" b="1" i="0" baseline="0">
                    <a:effectLst/>
                  </a:rPr>
                  <a:t>tỷ trọng, 200</a:t>
                </a:r>
                <a:r>
                  <a:rPr lang="vi-VN" sz="1100" b="1" i="0" baseline="0">
                    <a:effectLst/>
                  </a:rPr>
                  <a:t>8</a:t>
                </a:r>
                <a:r>
                  <a:rPr lang="en-US" sz="1100" b="1" i="0" baseline="0">
                    <a:effectLst/>
                  </a:rPr>
                  <a:t>-13 (%/năm)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2343337495751199"/>
              <c:y val="0.93492063492063493"/>
            </c:manualLayout>
          </c:layout>
        </c:title>
        <c:numFmt formatCode="0%" sourceLinked="0"/>
        <c:tickLblPos val="low"/>
        <c:crossAx val="72512256"/>
        <c:crosses val="autoZero"/>
        <c:crossBetween val="midCat"/>
      </c:valAx>
      <c:valAx>
        <c:axId val="72512256"/>
        <c:scaling>
          <c:orientation val="minMax"/>
          <c:max val="0.65000000000000024"/>
          <c:min val="0"/>
        </c:scaling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 i="0" baseline="0">
                    <a:effectLst/>
                  </a:rPr>
                  <a:t>Tỷ trọng so với cả nước</a:t>
                </a:r>
                <a:r>
                  <a:rPr lang="vi-VN" sz="1100" b="1" i="0" baseline="0">
                    <a:effectLst/>
                  </a:rPr>
                  <a:t>, 201</a:t>
                </a:r>
                <a:r>
                  <a:rPr lang="en-US" sz="1100" b="1" i="0" baseline="0">
                    <a:effectLst/>
                  </a:rPr>
                  <a:t>3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3.8035007021795645E-4"/>
              <c:y val="9.054883520403316E-2"/>
            </c:manualLayout>
          </c:layout>
        </c:title>
        <c:numFmt formatCode="0%" sourceLinked="0"/>
        <c:tickLblPos val="low"/>
        <c:crossAx val="72600192"/>
        <c:crosses val="autoZero"/>
        <c:crossBetween val="midCat"/>
      </c:valAx>
      <c:spPr>
        <a:scene3d>
          <a:camera prst="orthographicFront"/>
          <a:lightRig rig="threePt" dir="t"/>
        </a:scene3d>
        <a:sp3d prstMaterial="matte"/>
      </c:spPr>
    </c:plotArea>
    <c:plotVisOnly val="1"/>
    <c:dispBlanksAs val="gap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>
        <c:manualLayout>
          <c:layoutTarget val="inner"/>
          <c:xMode val="edge"/>
          <c:yMode val="edge"/>
          <c:x val="6.3195000980749302E-2"/>
          <c:y val="1.6620040142041069E-2"/>
          <c:w val="0.91000906025536843"/>
          <c:h val="0.8746545211260357"/>
        </c:manualLayout>
      </c:layout>
      <c:bubbleChart>
        <c:ser>
          <c:idx val="0"/>
          <c:order val="0"/>
          <c:spPr>
            <a:solidFill>
              <a:srgbClr val="FF6600">
                <a:alpha val="64000"/>
              </a:srgbClr>
            </a:solidFill>
            <a:ln>
              <a:solidFill>
                <a:schemeClr val="accent6">
                  <a:lumMod val="50000"/>
                </a:schemeClr>
              </a:solidFill>
            </a:ln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</c:dPt>
          <c:dPt>
            <c:idx val="1"/>
          </c:dPt>
          <c:dPt>
            <c:idx val="2"/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-1.1270584059554835E-2"/>
                  <c:y val="1.6213473315835621E-2"/>
                </c:manualLayout>
              </c:layout>
              <c:tx>
                <c:strRef>
                  <c:f>'GTSX CN'!$A$47</c:f>
                  <c:strCache>
                    <c:ptCount val="1"/>
                    <c:pt idx="0">
                      <c:v>Thực phẩm 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/>
              <c:tx>
                <c:strRef>
                  <c:f>'GTSX CN'!$A$48</c:f>
                  <c:strCache>
                    <c:ptCount val="1"/>
                    <c:pt idx="0">
                      <c:v>Đồ uống </c:v>
                    </c:pt>
                  </c:strCache>
                </c:strRef>
              </c:tx>
              <c:dLblPos val="t"/>
              <c:showVal val="1"/>
            </c:dLbl>
            <c:dLbl>
              <c:idx val="2"/>
              <c:layout/>
              <c:tx>
                <c:strRef>
                  <c:f>'GTSX CN'!$A$49</c:f>
                  <c:strCache>
                    <c:ptCount val="1"/>
                    <c:pt idx="0">
                      <c:v>Dệt</c:v>
                    </c:pt>
                  </c:strCache>
                </c:strRef>
              </c:tx>
              <c:dLblPos val="t"/>
              <c:showVal val="1"/>
            </c:dLbl>
            <c:dLbl>
              <c:idx val="3"/>
              <c:layout>
                <c:manualLayout>
                  <c:x val="-5.6461518822602696E-2"/>
                  <c:y val="-9.2817662498070108E-2"/>
                </c:manualLayout>
              </c:layout>
              <c:tx>
                <c:strRef>
                  <c:f>'GTSX CN'!$A$50</c:f>
                  <c:strCache>
                    <c:ptCount val="1"/>
                    <c:pt idx="0">
                      <c:v>May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0.12616595523424337"/>
                  <c:y val="7.5638104060521863E-2"/>
                </c:manualLayout>
              </c:layout>
              <c:tx>
                <c:strRef>
                  <c:f>'GTSX CN'!$A$51</c:f>
                  <c:strCache>
                    <c:ptCount val="1"/>
                    <c:pt idx="0">
                      <c:v>Da giầy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3.0407586951986872E-2"/>
                  <c:y val="3.711059646955886E-2"/>
                </c:manualLayout>
              </c:layout>
              <c:tx>
                <c:strRef>
                  <c:f>'GTSX CN'!$A$52</c:f>
                  <c:strCache>
                    <c:ptCount val="1"/>
                    <c:pt idx="0">
                      <c:v>Gỗ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7.8233779496424155E-2"/>
                  <c:y val="-5.8649168853893263E-2"/>
                </c:manualLayout>
              </c:layout>
              <c:tx>
                <c:strRef>
                  <c:f>'GTSX CN'!$A$53</c:f>
                  <c:strCache>
                    <c:ptCount val="1"/>
                    <c:pt idx="0">
                      <c:v>Giấy 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/>
              <c:tx>
                <c:strRef>
                  <c:f>'GTSX CN'!$A$54</c:f>
                  <c:strCache>
                    <c:ptCount val="1"/>
                    <c:pt idx="0">
                      <c:v>In</c:v>
                    </c:pt>
                  </c:strCache>
                </c:strRef>
              </c:tx>
              <c:dLblPos val="t"/>
              <c:showVal val="1"/>
            </c:dLbl>
            <c:dLbl>
              <c:idx val="8"/>
              <c:layout>
                <c:manualLayout>
                  <c:x val="-0.15679684167592936"/>
                  <c:y val="-6.8953733724460911E-2"/>
                </c:manualLayout>
              </c:layout>
              <c:tx>
                <c:strRef>
                  <c:f>'GTSX CN'!$A$55</c:f>
                  <c:strCache>
                    <c:ptCount val="1"/>
                    <c:pt idx="0">
                      <c:v>Hoá chất </c:v>
                    </c:pt>
                  </c:strCache>
                </c:strRef>
              </c:tx>
              <c:dLblPos val="r"/>
              <c:showVal val="1"/>
            </c:dLbl>
            <c:dLbl>
              <c:idx val="9"/>
              <c:layout>
                <c:manualLayout>
                  <c:x val="-1.0046858021750841E-2"/>
                  <c:y val="2.0994493335391894E-2"/>
                </c:manualLayout>
              </c:layout>
              <c:tx>
                <c:strRef>
                  <c:f>'GTSX CN'!$A$56</c:f>
                  <c:strCache>
                    <c:ptCount val="1"/>
                    <c:pt idx="0">
                      <c:v>Dược phẩm</c:v>
                    </c:pt>
                  </c:strCache>
                </c:strRef>
              </c:tx>
              <c:dLblPos val="r"/>
              <c:showVal val="1"/>
            </c:dLbl>
            <c:dLbl>
              <c:idx val="10"/>
              <c:layout/>
              <c:tx>
                <c:strRef>
                  <c:f>'GTSX CN'!$A$57</c:f>
                  <c:strCache>
                    <c:ptCount val="1"/>
                    <c:pt idx="0">
                      <c:v>Cao su và plastic </c:v>
                    </c:pt>
                  </c:strCache>
                </c:strRef>
              </c:tx>
              <c:dLblPos val="t"/>
              <c:showVal val="1"/>
            </c:dLbl>
            <c:dLbl>
              <c:idx val="11"/>
              <c:layout>
                <c:manualLayout>
                  <c:x val="-9.3992645937051492E-2"/>
                  <c:y val="-8.00308784931295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SP ph</a:t>
                    </a:r>
                    <a:r>
                      <a:rPr lang="vi-VN"/>
                      <a:t>i</a:t>
                    </a:r>
                  </a:p>
                  <a:p>
                    <a:r>
                      <a:rPr lang="en-US"/>
                      <a:t>kim loại </a:t>
                    </a:r>
                  </a:p>
                </c:rich>
              </c:tx>
              <c:dLblPos val="r"/>
              <c:showVal val="1"/>
            </c:dLbl>
            <c:dLbl>
              <c:idx val="12"/>
              <c:layout>
                <c:manualLayout>
                  <c:x val="-1.6386047829430577E-2"/>
                  <c:y val="3.763388399979415E-2"/>
                </c:manualLayout>
              </c:layout>
              <c:tx>
                <c:strRef>
                  <c:f>'GTSX CN'!$A$59</c:f>
                  <c:strCache>
                    <c:ptCount val="1"/>
                    <c:pt idx="0">
                      <c:v>SX kim loại</c:v>
                    </c:pt>
                  </c:strCache>
                </c:strRef>
              </c:tx>
              <c:dLblPos val="r"/>
              <c:showVal val="1"/>
            </c:dLbl>
            <c:dLbl>
              <c:idx val="13"/>
              <c:layout>
                <c:manualLayout>
                  <c:x val="-9.0931338209058413E-3"/>
                  <c:y val="2.6298183315320882E-3"/>
                </c:manualLayout>
              </c:layout>
              <c:tx>
                <c:strRef>
                  <c:f>'GTSX CN'!$A$60</c:f>
                  <c:strCache>
                    <c:ptCount val="1"/>
                    <c:pt idx="0">
                      <c:v>SP kim loại</c:v>
                    </c:pt>
                  </c:strCache>
                </c:strRef>
              </c:tx>
              <c:dLblPos val="r"/>
              <c:showVal val="1"/>
            </c:dLbl>
            <c:dLbl>
              <c:idx val="14"/>
              <c:layout>
                <c:manualLayout>
                  <c:x val="-0.13211159992901239"/>
                  <c:y val="-3.5819052030260931E-3"/>
                </c:manualLayout>
              </c:layout>
              <c:tx>
                <c:strRef>
                  <c:f>'GTSX CN'!$A$61</c:f>
                  <c:strCache>
                    <c:ptCount val="1"/>
                    <c:pt idx="0">
                      <c:v>Điện tử</c:v>
                    </c:pt>
                  </c:strCache>
                </c:strRef>
              </c:tx>
              <c:dLblPos val="r"/>
              <c:showVal val="1"/>
            </c:dLbl>
            <c:dLbl>
              <c:idx val="15"/>
              <c:layout>
                <c:manualLayout>
                  <c:x val="-3.624176871129544E-2"/>
                  <c:y val="-7.3029694817559582E-2"/>
                </c:manualLayout>
              </c:layout>
              <c:tx>
                <c:strRef>
                  <c:f>'GTSX CN'!$A$62</c:f>
                  <c:strCache>
                    <c:ptCount val="1"/>
                    <c:pt idx="0">
                      <c:v>TB điện</c:v>
                    </c:pt>
                  </c:strCache>
                </c:strRef>
              </c:tx>
              <c:dLblPos val="r"/>
              <c:showVal val="1"/>
            </c:dLbl>
            <c:dLbl>
              <c:idx val="16"/>
              <c:layout>
                <c:manualLayout>
                  <c:x val="-0.15888636696213687"/>
                  <c:y val="1.9846636817456645E-3"/>
                </c:manualLayout>
              </c:layout>
              <c:tx>
                <c:strRef>
                  <c:f>'GTSX CN'!$A$63</c:f>
                  <c:strCache>
                    <c:ptCount val="1"/>
                    <c:pt idx="0">
                      <c:v>Xe có động cơ</c:v>
                    </c:pt>
                  </c:strCache>
                </c:strRef>
              </c:tx>
              <c:dLblPos val="r"/>
              <c:showVal val="1"/>
            </c:dLbl>
            <c:dLbl>
              <c:idx val="17"/>
              <c:layout>
                <c:manualLayout>
                  <c:x val="-5.8835741617707042E-2"/>
                  <c:y val="-4.6023158869847147E-2"/>
                </c:manualLayout>
              </c:layout>
              <c:tx>
                <c:strRef>
                  <c:f>'GTSX CN'!$A$64</c:f>
                  <c:strCache>
                    <c:ptCount val="1"/>
                    <c:pt idx="0">
                      <c:v>Xe đạp</c:v>
                    </c:pt>
                  </c:strCache>
                </c:strRef>
              </c:tx>
              <c:dLblPos val="r"/>
              <c:showVal val="1"/>
            </c:dLbl>
            <c:dLbl>
              <c:idx val="18"/>
              <c:layout>
                <c:manualLayout>
                  <c:x val="-7.2625886177039259E-2"/>
                  <c:y val="-6.2582265452112623E-2"/>
                </c:manualLayout>
              </c:layout>
              <c:tx>
                <c:strRef>
                  <c:f>'GTSX CN'!$A$65</c:f>
                  <c:strCache>
                    <c:ptCount val="1"/>
                    <c:pt idx="0">
                      <c:v>Nội thất</c:v>
                    </c:pt>
                  </c:strCache>
                </c:strRef>
              </c:tx>
              <c:dLblPos val="r"/>
              <c:showVal val="1"/>
            </c:dLbl>
            <c:showVal val="1"/>
          </c:dLbls>
          <c:xVal>
            <c:numRef>
              <c:f>'GTSX CN'!$D$47:$D$65</c:f>
              <c:numCache>
                <c:formatCode>0.00%</c:formatCode>
                <c:ptCount val="19"/>
                <c:pt idx="0">
                  <c:v>5.5243692753943072E-2</c:v>
                </c:pt>
                <c:pt idx="1">
                  <c:v>0.16226144956092253</c:v>
                </c:pt>
                <c:pt idx="2">
                  <c:v>6.667129733987226E-2</c:v>
                </c:pt>
                <c:pt idx="3">
                  <c:v>0.12671709699822115</c:v>
                </c:pt>
                <c:pt idx="4">
                  <c:v>0.12193347486856218</c:v>
                </c:pt>
                <c:pt idx="5">
                  <c:v>1.063487863557129E-2</c:v>
                </c:pt>
                <c:pt idx="6">
                  <c:v>5.8704107699183106E-2</c:v>
                </c:pt>
                <c:pt idx="7">
                  <c:v>-2.6977505722086681E-2</c:v>
                </c:pt>
                <c:pt idx="8">
                  <c:v>6.6485866993295839E-2</c:v>
                </c:pt>
                <c:pt idx="9">
                  <c:v>0.13400890653204509</c:v>
                </c:pt>
                <c:pt idx="10">
                  <c:v>0.18534844284168178</c:v>
                </c:pt>
                <c:pt idx="11">
                  <c:v>4.1212628559336495E-2</c:v>
                </c:pt>
                <c:pt idx="12">
                  <c:v>2.4304559508987529E-2</c:v>
                </c:pt>
                <c:pt idx="13">
                  <c:v>7.491576380048634E-2</c:v>
                </c:pt>
                <c:pt idx="14">
                  <c:v>-2.9917824518674516E-3</c:v>
                </c:pt>
                <c:pt idx="15">
                  <c:v>8.3334917488954385E-2</c:v>
                </c:pt>
                <c:pt idx="16">
                  <c:v>2.3375348627588249E-2</c:v>
                </c:pt>
                <c:pt idx="17">
                  <c:v>9.7829522124163876E-3</c:v>
                </c:pt>
                <c:pt idx="18">
                  <c:v>1.4321861754829524E-2</c:v>
                </c:pt>
              </c:numCache>
            </c:numRef>
          </c:xVal>
          <c:yVal>
            <c:numRef>
              <c:f>'GTSX CN'!$F$47:$F$65</c:f>
              <c:numCache>
                <c:formatCode>0.00%</c:formatCode>
                <c:ptCount val="19"/>
                <c:pt idx="0">
                  <c:v>0.13269781731770564</c:v>
                </c:pt>
                <c:pt idx="1">
                  <c:v>0.39189943683947603</c:v>
                </c:pt>
                <c:pt idx="2">
                  <c:v>0.21084057418946969</c:v>
                </c:pt>
                <c:pt idx="3">
                  <c:v>0.33670379880324025</c:v>
                </c:pt>
                <c:pt idx="4">
                  <c:v>0.32452801015915744</c:v>
                </c:pt>
                <c:pt idx="5">
                  <c:v>6.1595948670042776E-2</c:v>
                </c:pt>
                <c:pt idx="6">
                  <c:v>0.23514440906907769</c:v>
                </c:pt>
                <c:pt idx="7">
                  <c:v>0.53766872612857008</c:v>
                </c:pt>
                <c:pt idx="8">
                  <c:v>0.34366457371359849</c:v>
                </c:pt>
                <c:pt idx="9">
                  <c:v>0.32537667174538681</c:v>
                </c:pt>
                <c:pt idx="10">
                  <c:v>0.43957295582419625</c:v>
                </c:pt>
                <c:pt idx="11">
                  <c:v>0.14734139832113605</c:v>
                </c:pt>
                <c:pt idx="12">
                  <c:v>6.384749920956051E-2</c:v>
                </c:pt>
                <c:pt idx="13">
                  <c:v>0.2208072025069801</c:v>
                </c:pt>
                <c:pt idx="14">
                  <c:v>5.3781071876068218E-2</c:v>
                </c:pt>
                <c:pt idx="15">
                  <c:v>0.29965661637096047</c:v>
                </c:pt>
                <c:pt idx="16">
                  <c:v>0.14063255706253303</c:v>
                </c:pt>
                <c:pt idx="17">
                  <c:v>8.521660030681745E-2</c:v>
                </c:pt>
                <c:pt idx="18">
                  <c:v>0.18492748889734364</c:v>
                </c:pt>
              </c:numCache>
            </c:numRef>
          </c:yVal>
          <c:bubbleSize>
            <c:numRef>
              <c:f>'GTSX CN'!$B$47:$B$65</c:f>
              <c:numCache>
                <c:formatCode>General</c:formatCode>
                <c:ptCount val="19"/>
                <c:pt idx="0">
                  <c:v>125449</c:v>
                </c:pt>
                <c:pt idx="1">
                  <c:v>41343</c:v>
                </c:pt>
                <c:pt idx="2">
                  <c:v>36752</c:v>
                </c:pt>
                <c:pt idx="3">
                  <c:v>69093</c:v>
                </c:pt>
                <c:pt idx="4">
                  <c:v>57091</c:v>
                </c:pt>
                <c:pt idx="5">
                  <c:v>6264</c:v>
                </c:pt>
                <c:pt idx="6">
                  <c:v>23745</c:v>
                </c:pt>
                <c:pt idx="7">
                  <c:v>15499</c:v>
                </c:pt>
                <c:pt idx="8">
                  <c:v>79101</c:v>
                </c:pt>
                <c:pt idx="9">
                  <c:v>14415</c:v>
                </c:pt>
                <c:pt idx="10">
                  <c:v>89923</c:v>
                </c:pt>
                <c:pt idx="11">
                  <c:v>34345</c:v>
                </c:pt>
                <c:pt idx="12">
                  <c:v>15953</c:v>
                </c:pt>
                <c:pt idx="13">
                  <c:v>61520</c:v>
                </c:pt>
                <c:pt idx="14">
                  <c:v>37162</c:v>
                </c:pt>
                <c:pt idx="15">
                  <c:v>56461</c:v>
                </c:pt>
                <c:pt idx="16">
                  <c:v>15062</c:v>
                </c:pt>
                <c:pt idx="17">
                  <c:v>13565</c:v>
                </c:pt>
                <c:pt idx="18">
                  <c:v>31934</c:v>
                </c:pt>
              </c:numCache>
            </c:numRef>
          </c:bubbleSize>
        </c:ser>
        <c:dLbls/>
        <c:bubbleScale val="80"/>
        <c:axId val="87224320"/>
        <c:axId val="87227776"/>
      </c:bubbleChart>
      <c:valAx>
        <c:axId val="87224320"/>
        <c:scaling>
          <c:orientation val="minMax"/>
          <c:max val="0.2"/>
          <c:min val="-4.0000000000000015E-2"/>
        </c:scaling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vi-VN" sz="1100" b="1" i="0" baseline="0">
                    <a:effectLst/>
                  </a:rPr>
                  <a:t>Thay đổi </a:t>
                </a:r>
                <a:r>
                  <a:rPr lang="en-US" sz="1100" b="1" i="0" baseline="0">
                    <a:effectLst/>
                  </a:rPr>
                  <a:t>tỷ trọng, 0</a:t>
                </a:r>
                <a:r>
                  <a:rPr lang="vi-VN" sz="1100" b="1" i="0" baseline="0">
                    <a:effectLst/>
                  </a:rPr>
                  <a:t>9</a:t>
                </a:r>
                <a:r>
                  <a:rPr lang="en-US" sz="1100" b="1" i="0" baseline="0">
                    <a:effectLst/>
                  </a:rPr>
                  <a:t>-13 (</a:t>
                </a:r>
                <a:r>
                  <a:rPr lang="vi-VN" sz="1100" b="1" i="0" baseline="0">
                    <a:effectLst/>
                  </a:rPr>
                  <a:t>điểm </a:t>
                </a:r>
                <a:r>
                  <a:rPr lang="en-US" sz="1100" b="1" i="0" baseline="0">
                    <a:effectLst/>
                  </a:rPr>
                  <a:t>%)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853528985033456"/>
              <c:y val="0.95583572641655101"/>
            </c:manualLayout>
          </c:layout>
        </c:title>
        <c:numFmt formatCode="0%" sourceLinked="0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7227776"/>
        <c:crosses val="autoZero"/>
        <c:crossBetween val="midCat"/>
        <c:majorUnit val="2.0000000000000007E-2"/>
      </c:valAx>
      <c:valAx>
        <c:axId val="87227776"/>
        <c:scaling>
          <c:orientation val="minMax"/>
          <c:max val="0.57000000000000017"/>
          <c:min val="0"/>
        </c:scaling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 i="0" baseline="0">
                    <a:effectLst/>
                  </a:rPr>
                  <a:t>Tỷ trọng so với cả nước</a:t>
                </a:r>
                <a:r>
                  <a:rPr lang="vi-VN" sz="1100" b="1" i="0" baseline="0">
                    <a:effectLst/>
                  </a:rPr>
                  <a:t>, 201</a:t>
                </a:r>
                <a:r>
                  <a:rPr lang="en-US" sz="1100" b="1" i="0" baseline="0">
                    <a:effectLst/>
                  </a:rPr>
                  <a:t>3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353848689394228E-2"/>
              <c:y val="0.26148931383577056"/>
            </c:manualLayout>
          </c:layout>
        </c:title>
        <c:numFmt formatCode="0%" sourceLinked="0"/>
        <c:tickLblPos val="nextTo"/>
        <c:crossAx val="87224320"/>
        <c:crosses val="autoZero"/>
        <c:crossBetween val="midCat"/>
      </c:valAx>
    </c:plotArea>
    <c:plotVisOnly val="1"/>
    <c:dispBlanksAs val="gap"/>
  </c:chart>
  <c:spPr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2716717732915603E-2"/>
          <c:y val="3.7429475639066054E-2"/>
          <c:w val="0.90914269866711594"/>
          <c:h val="0.67343616886205793"/>
        </c:manualLayout>
      </c:layout>
      <c:barChart>
        <c:barDir val="col"/>
        <c:grouping val="clustered"/>
        <c:ser>
          <c:idx val="0"/>
          <c:order val="0"/>
          <c:tx>
            <c:strRef>
              <c:f>'LQ-Chart'!$C$2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strRef>
              <c:f>'LQ-Chart'!$B$3:$B$19</c:f>
              <c:strCache>
                <c:ptCount val="17"/>
                <c:pt idx="0">
                  <c:v>Khai khoáng</c:v>
                </c:pt>
                <c:pt idx="1">
                  <c:v>Nông nghiệp</c:v>
                </c:pt>
                <c:pt idx="2">
                  <c:v>Điện, khí đốt</c:v>
                </c:pt>
                <c:pt idx="3">
                  <c:v>Xây dựng</c:v>
                </c:pt>
                <c:pt idx="4">
                  <c:v>Nước</c:v>
                </c:pt>
                <c:pt idx="5">
                  <c:v>CN chế biến</c:v>
                </c:pt>
                <c:pt idx="6">
                  <c:v>Văn hóa, TT và giải trí</c:v>
                </c:pt>
                <c:pt idx="7">
                  <c:v>Thông tin-truyền thông</c:v>
                </c:pt>
                <c:pt idx="8">
                  <c:v>Vận tải, kho bãi </c:v>
                </c:pt>
                <c:pt idx="9">
                  <c:v>Thương mại</c:v>
                </c:pt>
                <c:pt idx="10">
                  <c:v>Tài chính</c:v>
                </c:pt>
                <c:pt idx="11">
                  <c:v>Lưu trú-ăn uống</c:v>
                </c:pt>
                <c:pt idx="12">
                  <c:v>DV chuyên môn, KHCN</c:v>
                </c:pt>
                <c:pt idx="13">
                  <c:v>DV hỗ trợ</c:v>
                </c:pt>
                <c:pt idx="14">
                  <c:v>Y tế</c:v>
                </c:pt>
                <c:pt idx="15">
                  <c:v>Bất động sản</c:v>
                </c:pt>
                <c:pt idx="16">
                  <c:v>Giáo dục</c:v>
                </c:pt>
              </c:strCache>
            </c:strRef>
          </c:cat>
          <c:val>
            <c:numRef>
              <c:f>'LQ-Chart'!$C$3:$C$19</c:f>
              <c:numCache>
                <c:formatCode>0.00</c:formatCode>
                <c:ptCount val="17"/>
                <c:pt idx="0">
                  <c:v>3.849430293162584E-2</c:v>
                </c:pt>
                <c:pt idx="1">
                  <c:v>6.5119796672294575E-2</c:v>
                </c:pt>
                <c:pt idx="2">
                  <c:v>0.82056776709242396</c:v>
                </c:pt>
                <c:pt idx="3">
                  <c:v>0.88606900868255123</c:v>
                </c:pt>
                <c:pt idx="4">
                  <c:v>0.31391123303812468</c:v>
                </c:pt>
                <c:pt idx="5">
                  <c:v>0.98029463238525127</c:v>
                </c:pt>
                <c:pt idx="6">
                  <c:v>0.92873162415178689</c:v>
                </c:pt>
                <c:pt idx="7">
                  <c:v>1.3143568139915092</c:v>
                </c:pt>
                <c:pt idx="8">
                  <c:v>1.0806480374691834</c:v>
                </c:pt>
                <c:pt idx="9">
                  <c:v>1.307036384996787</c:v>
                </c:pt>
                <c:pt idx="10">
                  <c:v>1.1617004133778044</c:v>
                </c:pt>
                <c:pt idx="11">
                  <c:v>1.1518860878026524</c:v>
                </c:pt>
                <c:pt idx="12">
                  <c:v>1.4409252088022462</c:v>
                </c:pt>
                <c:pt idx="13">
                  <c:v>1.8555204853682825</c:v>
                </c:pt>
                <c:pt idx="14">
                  <c:v>1.7246461423207529</c:v>
                </c:pt>
                <c:pt idx="15">
                  <c:v>2.1151517209778823</c:v>
                </c:pt>
                <c:pt idx="16">
                  <c:v>2.3269321238147467</c:v>
                </c:pt>
              </c:numCache>
            </c:numRef>
          </c:val>
        </c:ser>
        <c:ser>
          <c:idx val="1"/>
          <c:order val="1"/>
          <c:tx>
            <c:strRef>
              <c:f>'LQ-Chart'!$G$2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cat>
            <c:strRef>
              <c:f>'LQ-Chart'!$B$3:$B$19</c:f>
              <c:strCache>
                <c:ptCount val="17"/>
                <c:pt idx="0">
                  <c:v>Khai khoáng</c:v>
                </c:pt>
                <c:pt idx="1">
                  <c:v>Nông nghiệp</c:v>
                </c:pt>
                <c:pt idx="2">
                  <c:v>Điện, khí đốt</c:v>
                </c:pt>
                <c:pt idx="3">
                  <c:v>Xây dựng</c:v>
                </c:pt>
                <c:pt idx="4">
                  <c:v>Nước</c:v>
                </c:pt>
                <c:pt idx="5">
                  <c:v>CN chế biến</c:v>
                </c:pt>
                <c:pt idx="6">
                  <c:v>Văn hóa, TT và giải trí</c:v>
                </c:pt>
                <c:pt idx="7">
                  <c:v>Thông tin-truyền thông</c:v>
                </c:pt>
                <c:pt idx="8">
                  <c:v>Vận tải, kho bãi </c:v>
                </c:pt>
                <c:pt idx="9">
                  <c:v>Thương mại</c:v>
                </c:pt>
                <c:pt idx="10">
                  <c:v>Tài chính</c:v>
                </c:pt>
                <c:pt idx="11">
                  <c:v>Lưu trú-ăn uống</c:v>
                </c:pt>
                <c:pt idx="12">
                  <c:v>DV chuyên môn, KHCN</c:v>
                </c:pt>
                <c:pt idx="13">
                  <c:v>DV hỗ trợ</c:v>
                </c:pt>
                <c:pt idx="14">
                  <c:v>Y tế</c:v>
                </c:pt>
                <c:pt idx="15">
                  <c:v>Bất động sản</c:v>
                </c:pt>
                <c:pt idx="16">
                  <c:v>Giáo dục</c:v>
                </c:pt>
              </c:strCache>
            </c:strRef>
          </c:cat>
          <c:val>
            <c:numRef>
              <c:f>'LQ-Chart'!$G$3:$G$19</c:f>
              <c:numCache>
                <c:formatCode>0.00</c:formatCode>
                <c:ptCount val="17"/>
                <c:pt idx="0">
                  <c:v>6.3901276500769905E-2</c:v>
                </c:pt>
                <c:pt idx="1">
                  <c:v>8.3073505503892281E-2</c:v>
                </c:pt>
                <c:pt idx="2">
                  <c:v>0.61497290646022551</c:v>
                </c:pt>
                <c:pt idx="3">
                  <c:v>0.69657535950813176</c:v>
                </c:pt>
                <c:pt idx="4">
                  <c:v>0.75879178562148775</c:v>
                </c:pt>
                <c:pt idx="5">
                  <c:v>0.9218246080287219</c:v>
                </c:pt>
                <c:pt idx="6">
                  <c:v>1.0665221131694009</c:v>
                </c:pt>
                <c:pt idx="7">
                  <c:v>1.2198627779371387</c:v>
                </c:pt>
                <c:pt idx="8">
                  <c:v>1.2935891366978252</c:v>
                </c:pt>
                <c:pt idx="9">
                  <c:v>1.3506103000992518</c:v>
                </c:pt>
                <c:pt idx="10">
                  <c:v>1.4134143144494891</c:v>
                </c:pt>
                <c:pt idx="11">
                  <c:v>1.4150169549194744</c:v>
                </c:pt>
                <c:pt idx="12">
                  <c:v>1.4166519031408384</c:v>
                </c:pt>
                <c:pt idx="13">
                  <c:v>1.7204086081523242</c:v>
                </c:pt>
                <c:pt idx="14">
                  <c:v>1.7450780077172103</c:v>
                </c:pt>
                <c:pt idx="15">
                  <c:v>1.9744190963093031</c:v>
                </c:pt>
                <c:pt idx="16">
                  <c:v>2.1968012454008705</c:v>
                </c:pt>
              </c:numCache>
            </c:numRef>
          </c:val>
        </c:ser>
        <c:dLbls/>
        <c:axId val="87245952"/>
        <c:axId val="87319680"/>
      </c:barChart>
      <c:catAx>
        <c:axId val="87245952"/>
        <c:scaling>
          <c:orientation val="minMax"/>
        </c:scaling>
        <c:axPos val="b"/>
        <c:tickLblPos val="nextTo"/>
        <c:crossAx val="87319680"/>
        <c:crosses val="autoZero"/>
        <c:auto val="1"/>
        <c:lblAlgn val="ctr"/>
        <c:lblOffset val="100"/>
      </c:catAx>
      <c:valAx>
        <c:axId val="87319680"/>
        <c:scaling>
          <c:orientation val="minMax"/>
        </c:scaling>
        <c:axPos val="l"/>
        <c:majorGridlines/>
        <c:numFmt formatCode="0.0" sourceLinked="0"/>
        <c:tickLblPos val="nextTo"/>
        <c:crossAx val="87245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19283562232046"/>
          <c:y val="0.19293585740686964"/>
          <c:w val="0.21873052304051238"/>
          <c:h val="7.4726755430780625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255683265481573"/>
          <c:y val="3.7429475639066054E-2"/>
          <c:w val="0.87906535679815478"/>
          <c:h val="0.67343616886205793"/>
        </c:manualLayout>
      </c:layout>
      <c:barChart>
        <c:barDir val="col"/>
        <c:grouping val="clustered"/>
        <c:ser>
          <c:idx val="0"/>
          <c:order val="0"/>
          <c:tx>
            <c:strRef>
              <c:f>'LQ-Chart'!$C$28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strRef>
              <c:f>'LQ-Chart'!$B$29:$B$50</c:f>
              <c:strCache>
                <c:ptCount val="22"/>
                <c:pt idx="0">
                  <c:v>Xe không động cơ</c:v>
                </c:pt>
                <c:pt idx="1">
                  <c:v>Xe có động cơ</c:v>
                </c:pt>
                <c:pt idx="2">
                  <c:v>SX phi KL</c:v>
                </c:pt>
                <c:pt idx="3">
                  <c:v>SX kim loại </c:v>
                </c:pt>
                <c:pt idx="4">
                  <c:v>Điện tử</c:v>
                </c:pt>
                <c:pt idx="5">
                  <c:v>CB gỗ</c:v>
                </c:pt>
                <c:pt idx="6">
                  <c:v>Nội thất</c:v>
                </c:pt>
                <c:pt idx="7">
                  <c:v>Thực phẩm </c:v>
                </c:pt>
                <c:pt idx="8">
                  <c:v>Than, dầu mỏ tinh chế</c:v>
                </c:pt>
                <c:pt idx="9">
                  <c:v>Giấy </c:v>
                </c:pt>
                <c:pt idx="10">
                  <c:v>Dệt</c:v>
                </c:pt>
                <c:pt idx="11">
                  <c:v>SX SP kim loại</c:v>
                </c:pt>
                <c:pt idx="12">
                  <c:v>MMTB</c:v>
                </c:pt>
                <c:pt idx="13">
                  <c:v>Dược liệu </c:v>
                </c:pt>
                <c:pt idx="14">
                  <c:v>Hóa chất </c:v>
                </c:pt>
                <c:pt idx="15">
                  <c:v>May</c:v>
                </c:pt>
                <c:pt idx="16">
                  <c:v>Da</c:v>
                </c:pt>
                <c:pt idx="17">
                  <c:v>Đồ uống </c:v>
                </c:pt>
                <c:pt idx="18">
                  <c:v>Thiết bị điện </c:v>
                </c:pt>
                <c:pt idx="19">
                  <c:v>Cao su-Plastic </c:v>
                </c:pt>
                <c:pt idx="20">
                  <c:v>Thuốc lá</c:v>
                </c:pt>
                <c:pt idx="21">
                  <c:v>In</c:v>
                </c:pt>
              </c:strCache>
            </c:strRef>
          </c:cat>
          <c:val>
            <c:numRef>
              <c:f>'LQ-Chart'!$C$29:$C$50</c:f>
              <c:numCache>
                <c:formatCode>0.000</c:formatCode>
                <c:ptCount val="22"/>
                <c:pt idx="0">
                  <c:v>0.32478584932309157</c:v>
                </c:pt>
                <c:pt idx="1">
                  <c:v>0.57323527727612933</c:v>
                </c:pt>
                <c:pt idx="2">
                  <c:v>0.27751410985997327</c:v>
                </c:pt>
                <c:pt idx="3">
                  <c:v>0.38383816336205406</c:v>
                </c:pt>
                <c:pt idx="4">
                  <c:v>0.86613647833934282</c:v>
                </c:pt>
                <c:pt idx="5">
                  <c:v>0.51114338376319901</c:v>
                </c:pt>
                <c:pt idx="6">
                  <c:v>0.46974853649919018</c:v>
                </c:pt>
                <c:pt idx="7">
                  <c:v>0.53760549094410592</c:v>
                </c:pt>
                <c:pt idx="8">
                  <c:v>1.1626236906196643</c:v>
                </c:pt>
                <c:pt idx="9">
                  <c:v>0.93352598394778719</c:v>
                </c:pt>
                <c:pt idx="10">
                  <c:v>0.9020500891601726</c:v>
                </c:pt>
                <c:pt idx="11">
                  <c:v>1.0230184127281212</c:v>
                </c:pt>
                <c:pt idx="12">
                  <c:v>1.1465860945762245</c:v>
                </c:pt>
                <c:pt idx="13">
                  <c:v>1.110934905868141</c:v>
                </c:pt>
                <c:pt idx="14">
                  <c:v>1.209856302989579</c:v>
                </c:pt>
                <c:pt idx="15">
                  <c:v>1.3763538703714882</c:v>
                </c:pt>
                <c:pt idx="16">
                  <c:v>1.2978412244064026</c:v>
                </c:pt>
                <c:pt idx="17">
                  <c:v>1.1268664304736662</c:v>
                </c:pt>
                <c:pt idx="18">
                  <c:v>1.2456042818425681</c:v>
                </c:pt>
                <c:pt idx="19">
                  <c:v>1.537868849692954</c:v>
                </c:pt>
                <c:pt idx="20">
                  <c:v>1.6810587470436045</c:v>
                </c:pt>
                <c:pt idx="21">
                  <c:v>1.7246420487894849</c:v>
                </c:pt>
              </c:numCache>
            </c:numRef>
          </c:val>
        </c:ser>
        <c:ser>
          <c:idx val="1"/>
          <c:order val="1"/>
          <c:tx>
            <c:strRef>
              <c:f>'LQ-Chart'!$G$28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803D06"/>
            </a:solidFill>
          </c:spPr>
          <c:cat>
            <c:strRef>
              <c:f>'LQ-Chart'!$B$29:$B$50</c:f>
              <c:strCache>
                <c:ptCount val="22"/>
                <c:pt idx="0">
                  <c:v>Xe không động cơ</c:v>
                </c:pt>
                <c:pt idx="1">
                  <c:v>Xe có động cơ</c:v>
                </c:pt>
                <c:pt idx="2">
                  <c:v>SX phi KL</c:v>
                </c:pt>
                <c:pt idx="3">
                  <c:v>SX kim loại </c:v>
                </c:pt>
                <c:pt idx="4">
                  <c:v>Điện tử</c:v>
                </c:pt>
                <c:pt idx="5">
                  <c:v>CB gỗ</c:v>
                </c:pt>
                <c:pt idx="6">
                  <c:v>Nội thất</c:v>
                </c:pt>
                <c:pt idx="7">
                  <c:v>Thực phẩm </c:v>
                </c:pt>
                <c:pt idx="8">
                  <c:v>Than, dầu mỏ tinh chế</c:v>
                </c:pt>
                <c:pt idx="9">
                  <c:v>Giấy </c:v>
                </c:pt>
                <c:pt idx="10">
                  <c:v>Dệt</c:v>
                </c:pt>
                <c:pt idx="11">
                  <c:v>SX SP kim loại</c:v>
                </c:pt>
                <c:pt idx="12">
                  <c:v>MMTB</c:v>
                </c:pt>
                <c:pt idx="13">
                  <c:v>Dược liệu </c:v>
                </c:pt>
                <c:pt idx="14">
                  <c:v>Hóa chất </c:v>
                </c:pt>
                <c:pt idx="15">
                  <c:v>May</c:v>
                </c:pt>
                <c:pt idx="16">
                  <c:v>Da</c:v>
                </c:pt>
                <c:pt idx="17">
                  <c:v>Đồ uống </c:v>
                </c:pt>
                <c:pt idx="18">
                  <c:v>Thiết bị điện </c:v>
                </c:pt>
                <c:pt idx="19">
                  <c:v>Cao su-Plastic </c:v>
                </c:pt>
                <c:pt idx="20">
                  <c:v>Thuốc lá</c:v>
                </c:pt>
                <c:pt idx="21">
                  <c:v>In</c:v>
                </c:pt>
              </c:strCache>
            </c:strRef>
          </c:cat>
          <c:val>
            <c:numRef>
              <c:f>'LQ-Chart'!$G$29:$G$50</c:f>
              <c:numCache>
                <c:formatCode>0.000</c:formatCode>
                <c:ptCount val="22"/>
                <c:pt idx="0">
                  <c:v>0.29040566416734426</c:v>
                </c:pt>
                <c:pt idx="1">
                  <c:v>0.30062852037612348</c:v>
                </c:pt>
                <c:pt idx="2">
                  <c:v>0.31410963343069165</c:v>
                </c:pt>
                <c:pt idx="3">
                  <c:v>0.3170193693369911</c:v>
                </c:pt>
                <c:pt idx="4">
                  <c:v>0.38780419720956255</c:v>
                </c:pt>
                <c:pt idx="5">
                  <c:v>0.49424330842613945</c:v>
                </c:pt>
                <c:pt idx="6">
                  <c:v>0.49754420916953512</c:v>
                </c:pt>
                <c:pt idx="7">
                  <c:v>0.55755648247635092</c:v>
                </c:pt>
                <c:pt idx="8">
                  <c:v>0.73059828073614907</c:v>
                </c:pt>
                <c:pt idx="9">
                  <c:v>0.85334600500769453</c:v>
                </c:pt>
                <c:pt idx="10">
                  <c:v>0.98147064043846721</c:v>
                </c:pt>
                <c:pt idx="11">
                  <c:v>1.0553576785133045</c:v>
                </c:pt>
                <c:pt idx="12">
                  <c:v>1.0864822388050333</c:v>
                </c:pt>
                <c:pt idx="13">
                  <c:v>1.1281016198221729</c:v>
                </c:pt>
                <c:pt idx="14">
                  <c:v>1.1686393527791421</c:v>
                </c:pt>
                <c:pt idx="15">
                  <c:v>1.1769028574845914</c:v>
                </c:pt>
                <c:pt idx="16">
                  <c:v>1.2261402850913468</c:v>
                </c:pt>
                <c:pt idx="17">
                  <c:v>1.2730681403059729</c:v>
                </c:pt>
                <c:pt idx="18">
                  <c:v>1.3347671145395401</c:v>
                </c:pt>
                <c:pt idx="19">
                  <c:v>1.3917630769378035</c:v>
                </c:pt>
                <c:pt idx="20">
                  <c:v>1.5780452932457134</c:v>
                </c:pt>
                <c:pt idx="21">
                  <c:v>1.7597417639462605</c:v>
                </c:pt>
              </c:numCache>
            </c:numRef>
          </c:val>
        </c:ser>
        <c:dLbls/>
        <c:axId val="88472192"/>
        <c:axId val="88502656"/>
      </c:barChart>
      <c:catAx>
        <c:axId val="88472192"/>
        <c:scaling>
          <c:orientation val="minMax"/>
        </c:scaling>
        <c:axPos val="b"/>
        <c:tickLblPos val="nextTo"/>
        <c:crossAx val="88502656"/>
        <c:crosses val="autoZero"/>
        <c:auto val="1"/>
        <c:lblAlgn val="ctr"/>
        <c:lblOffset val="100"/>
      </c:catAx>
      <c:valAx>
        <c:axId val="88502656"/>
        <c:scaling>
          <c:orientation val="minMax"/>
          <c:max val="1.8"/>
        </c:scaling>
        <c:axPos val="l"/>
        <c:majorGridlines/>
        <c:numFmt formatCode="0.0" sourceLinked="0"/>
        <c:tickLblPos val="nextTo"/>
        <c:crossAx val="8847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6829018987601486"/>
          <c:y val="0.17422240362638047"/>
          <c:w val="0.21873052304051238"/>
          <c:h val="7.4726755430780625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366711</xdr:colOff>
      <xdr:row>25</xdr:row>
      <xdr:rowOff>0</xdr:rowOff>
    </xdr:from>
    <xdr:to>
      <xdr:col>21</xdr:col>
      <xdr:colOff>247650</xdr:colOff>
      <xdr:row>48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0.00834</cdr:x>
      <cdr:y>0.95105</cdr:y>
    </cdr:from>
    <cdr:to>
      <cdr:x>0.41629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914" y="3886196"/>
          <a:ext cx="3028949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US" sz="1100"/>
            <a:t>Diện</a:t>
          </a:r>
          <a:r>
            <a:rPr lang="en-US" sz="1100" baseline="0"/>
            <a:t> tích          = 20.000 tỷ VND giá hiện hành.</a:t>
          </a:r>
          <a:endParaRPr lang="vi-VN" sz="1100"/>
        </a:p>
      </cdr:txBody>
    </cdr:sp>
  </cdr:relSizeAnchor>
  <cdr:relSizeAnchor xmlns:cdr="http://schemas.openxmlformats.org/drawingml/2006/chartDrawing">
    <cdr:from>
      <cdr:x>0.78528</cdr:x>
      <cdr:y>0.47039</cdr:y>
    </cdr:from>
    <cdr:to>
      <cdr:x>0.98974</cdr:x>
      <cdr:y>0.61138</cdr:y>
    </cdr:to>
    <cdr:sp macro="" textlink="">
      <cdr:nvSpPr>
        <cdr:cNvPr id="9" name="TextBox 13"/>
        <cdr:cNvSpPr txBox="1"/>
      </cdr:nvSpPr>
      <cdr:spPr>
        <a:xfrm xmlns:a="http://schemas.openxmlformats.org/drawingml/2006/main">
          <a:off x="5830491" y="1850427"/>
          <a:ext cx="1518048" cy="554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 i="1" baseline="0"/>
            <a:t>GDP TP.HCM</a:t>
          </a:r>
          <a:r>
            <a:rPr lang="vi-VN" sz="1100" b="1" i="1" baseline="0"/>
            <a:t>/</a:t>
          </a:r>
          <a:br>
            <a:rPr lang="vi-VN" sz="1100" b="1" i="1" baseline="0"/>
          </a:br>
          <a:r>
            <a:rPr lang="en-US" sz="1100" b="1" i="1" baseline="0"/>
            <a:t>cả nước 2012 (21,3%)</a:t>
          </a:r>
          <a:endParaRPr lang="en-US" sz="1100" b="1" i="1"/>
        </a:p>
      </cdr:txBody>
    </cdr:sp>
  </cdr:relSizeAnchor>
  <cdr:relSizeAnchor xmlns:cdr="http://schemas.openxmlformats.org/drawingml/2006/chartDrawing">
    <cdr:from>
      <cdr:x>0.03508</cdr:x>
      <cdr:y>0.0117</cdr:y>
    </cdr:from>
    <cdr:to>
      <cdr:x>0.08018</cdr:x>
      <cdr:y>0.06294</cdr:y>
    </cdr:to>
    <cdr:sp macro="" textlink="">
      <cdr:nvSpPr>
        <cdr:cNvPr id="12" name="TextBox 13"/>
        <cdr:cNvSpPr txBox="1"/>
      </cdr:nvSpPr>
      <cdr:spPr>
        <a:xfrm xmlns:a="http://schemas.openxmlformats.org/drawingml/2006/main">
          <a:off x="260490" y="47805"/>
          <a:ext cx="334824" cy="2093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 b="1" i="1"/>
        </a:p>
      </cdr:txBody>
    </cdr:sp>
  </cdr:relSizeAnchor>
  <cdr:relSizeAnchor xmlns:cdr="http://schemas.openxmlformats.org/drawingml/2006/chartDrawing">
    <cdr:from>
      <cdr:x>0.08018</cdr:x>
      <cdr:y>0.94271</cdr:y>
    </cdr:from>
    <cdr:to>
      <cdr:x>0.11097</cdr:x>
      <cdr:y>1</cdr:y>
    </cdr:to>
    <cdr:sp macro="" textlink="">
      <cdr:nvSpPr>
        <cdr:cNvPr id="3" name="Oval 2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95316" y="3708446"/>
          <a:ext cx="228598" cy="22537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vi-VN"/>
        </a:p>
      </cdr:txBody>
    </cdr:sp>
  </cdr:relSizeAnchor>
  <cdr:relSizeAnchor xmlns:cdr="http://schemas.openxmlformats.org/drawingml/2006/chartDrawing">
    <cdr:from>
      <cdr:x>0.46226</cdr:x>
      <cdr:y>0.04495</cdr:y>
    </cdr:from>
    <cdr:to>
      <cdr:x>0.46226</cdr:x>
      <cdr:y>0.85746</cdr:y>
    </cdr:to>
    <cdr:cxnSp macro="">
      <cdr:nvCxnSpPr>
        <cdr:cNvPr id="14" name="Straight Connector 13"/>
        <cdr:cNvCxnSpPr/>
      </cdr:nvCxnSpPr>
      <cdr:spPr>
        <a:xfrm xmlns:a="http://schemas.openxmlformats.org/drawingml/2006/main" flipV="1">
          <a:off x="3432166" y="176830"/>
          <a:ext cx="0" cy="31962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0.09172</cdr:x>
      <cdr:y>0.57424</cdr:y>
    </cdr:from>
    <cdr:to>
      <cdr:x>0.96279</cdr:x>
      <cdr:y>0.57424</cdr:y>
    </cdr:to>
    <cdr:cxnSp macro="">
      <cdr:nvCxnSpPr>
        <cdr:cNvPr id="16" name="Straight Connector 15"/>
        <cdr:cNvCxnSpPr/>
      </cdr:nvCxnSpPr>
      <cdr:spPr>
        <a:xfrm xmlns:a="http://schemas.openxmlformats.org/drawingml/2006/main" flipH="1">
          <a:off x="681029" y="2258955"/>
          <a:ext cx="6467467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9525</xdr:rowOff>
    </xdr:from>
    <xdr:to>
      <xdr:col>8</xdr:col>
      <xdr:colOff>533399</xdr:colOff>
      <xdr:row>92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0.00395</cdr:x>
      <cdr:y>0.95752</cdr:y>
    </cdr:from>
    <cdr:to>
      <cdr:x>0.38117</cdr:x>
      <cdr:y>0.99437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1750" y="4651375"/>
          <a:ext cx="3028923" cy="17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Diện</a:t>
          </a:r>
          <a:r>
            <a:rPr lang="en-US" sz="1100" baseline="0"/>
            <a:t> tích          = </a:t>
          </a:r>
          <a:r>
            <a:rPr lang="vi-VN" sz="1100" baseline="0"/>
            <a:t>1</a:t>
          </a:r>
          <a:r>
            <a:rPr lang="en-US" sz="1100" baseline="0"/>
            <a:t>0.000 tỷ VND giá hiện hành.</a:t>
          </a:r>
          <a:endParaRPr lang="vi-VN" sz="1100"/>
        </a:p>
      </cdr:txBody>
    </cdr:sp>
  </cdr:relSizeAnchor>
  <cdr:relSizeAnchor xmlns:cdr="http://schemas.openxmlformats.org/drawingml/2006/chartDrawing">
    <cdr:from>
      <cdr:x>0.6839</cdr:x>
      <cdr:y>0.56262</cdr:y>
    </cdr:from>
    <cdr:to>
      <cdr:x>0.96951</cdr:x>
      <cdr:y>0.61176</cdr:y>
    </cdr:to>
    <cdr:sp macro="" textlink="">
      <cdr:nvSpPr>
        <cdr:cNvPr id="9" name="TextBox 13"/>
        <cdr:cNvSpPr txBox="1"/>
      </cdr:nvSpPr>
      <cdr:spPr>
        <a:xfrm xmlns:a="http://schemas.openxmlformats.org/drawingml/2006/main">
          <a:off x="5491393" y="2733080"/>
          <a:ext cx="2293327" cy="238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vi-VN" sz="1000" b="1" i="1" baseline="0">
              <a:latin typeface="Arial" pitchFamily="34" charset="0"/>
              <a:cs typeface="Arial" pitchFamily="34" charset="0"/>
            </a:rPr>
            <a:t>CNCB </a:t>
          </a:r>
          <a:r>
            <a:rPr lang="en-US" sz="1000" b="1" i="1" baseline="0">
              <a:latin typeface="Arial" pitchFamily="34" charset="0"/>
              <a:cs typeface="Arial" pitchFamily="34" charset="0"/>
            </a:rPr>
            <a:t>TP.HCM</a:t>
          </a:r>
          <a:r>
            <a:rPr lang="vi-VN" sz="1000" b="1" i="1" baseline="0">
              <a:latin typeface="Arial" pitchFamily="34" charset="0"/>
              <a:cs typeface="Arial" pitchFamily="34" charset="0"/>
            </a:rPr>
            <a:t>/</a:t>
          </a:r>
          <a:r>
            <a:rPr lang="en-US" sz="1000" b="1" i="1" baseline="0">
              <a:latin typeface="Arial" pitchFamily="34" charset="0"/>
              <a:cs typeface="Arial" pitchFamily="34" charset="0"/>
            </a:rPr>
            <a:t>cả nước = 18,4%</a:t>
          </a:r>
          <a:endParaRPr lang="en-US" sz="10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0.06168</cdr:x>
      <cdr:y>0.6098</cdr:y>
    </cdr:from>
    <cdr:to>
      <cdr:x>0.97272</cdr:x>
      <cdr:y>0.6098</cdr:y>
    </cdr:to>
    <cdr:cxnSp macro="">
      <cdr:nvCxnSpPr>
        <cdr:cNvPr id="12" name="Straight Connector 11"/>
        <cdr:cNvCxnSpPr/>
      </cdr:nvCxnSpPr>
      <cdr:spPr>
        <a:xfrm xmlns:a="http://schemas.openxmlformats.org/drawingml/2006/main" flipH="1" flipV="1">
          <a:off x="495301" y="2962275"/>
          <a:ext cx="731520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0.07631</cdr:x>
      <cdr:y>0.94757</cdr:y>
    </cdr:from>
    <cdr:to>
      <cdr:x>0.10635</cdr:x>
      <cdr:y>0.99997</cdr:y>
    </cdr:to>
    <cdr:sp macro="" textlink="">
      <cdr:nvSpPr>
        <cdr:cNvPr id="4" name="Oval 3"/>
        <cdr:cNvSpPr>
          <a:spLocks xmlns:a="http://schemas.openxmlformats.org/drawingml/2006/main"/>
        </cdr:cNvSpPr>
      </cdr:nvSpPr>
      <cdr:spPr>
        <a:xfrm xmlns:a="http://schemas.openxmlformats.org/drawingml/2006/main">
          <a:off x="580751" y="4133726"/>
          <a:ext cx="228600" cy="22860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vi-VN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457199</xdr:colOff>
      <xdr:row>1</xdr:row>
      <xdr:rowOff>33335</xdr:rowOff>
    </xdr:from>
    <xdr:to>
      <xdr:col>17</xdr:col>
      <xdr:colOff>571500</xdr:colOff>
      <xdr:row>26</xdr:row>
      <xdr:rowOff>57149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27</xdr:row>
      <xdr:rowOff>0</xdr:rowOff>
    </xdr:from>
    <xdr:to>
      <xdr:col>17</xdr:col>
      <xdr:colOff>571501</xdr:colOff>
      <xdr:row>52</xdr:row>
      <xdr:rowOff>23814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0.07227</cdr:x>
      <cdr:y>0.44055</cdr:y>
    </cdr:from>
    <cdr:to>
      <cdr:x>0.98525</cdr:x>
      <cdr:y>0.44055</cdr:y>
    </cdr:to>
    <cdr:cxnSp macro="">
      <cdr:nvCxnSpPr>
        <cdr:cNvPr id="2" name="Straight Arrow Connector 1"/>
        <cdr:cNvCxnSpPr/>
      </cdr:nvCxnSpPr>
      <cdr:spPr>
        <a:xfrm xmlns:a="http://schemas.openxmlformats.org/drawingml/2006/main">
          <a:off x="466726" y="1793875"/>
          <a:ext cx="5895975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accent2">
              <a:lumMod val="50000"/>
            </a:schemeClr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0.10324</cdr:x>
      <cdr:y>0.33684</cdr:y>
    </cdr:from>
    <cdr:to>
      <cdr:x>0.98525</cdr:x>
      <cdr:y>0.33763</cdr:y>
    </cdr:to>
    <cdr:cxnSp macro="">
      <cdr:nvCxnSpPr>
        <cdr:cNvPr id="2" name="Straight Arrow Connector 1"/>
        <cdr:cNvCxnSpPr/>
      </cdr:nvCxnSpPr>
      <cdr:spPr>
        <a:xfrm xmlns:a="http://schemas.openxmlformats.org/drawingml/2006/main">
          <a:off x="666750" y="1371600"/>
          <a:ext cx="5695946" cy="3193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accent2">
              <a:lumMod val="50000"/>
            </a:schemeClr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workbookViewId="0">
      <selection activeCell="A8" sqref="A8"/>
    </sheetView>
  </sheetViews>
  <sheetFormatPr defaultColWidth="9" defaultRowHeight="13.2"/>
  <cols>
    <col min="1" max="1" width="137.44140625" style="55" customWidth="1"/>
    <col min="2" max="16384" width="9" style="51"/>
  </cols>
  <sheetData>
    <row r="1" spans="1:1" ht="17.399999999999999">
      <c r="A1" s="50" t="s">
        <v>97</v>
      </c>
    </row>
    <row r="2" spans="1:1" ht="17.399999999999999">
      <c r="A2" s="50" t="s">
        <v>99</v>
      </c>
    </row>
    <row r="3" spans="1:1" ht="17.399999999999999">
      <c r="A3" s="50"/>
    </row>
    <row r="6" spans="1:1">
      <c r="A6" s="52" t="s">
        <v>98</v>
      </c>
    </row>
    <row r="7" spans="1:1">
      <c r="A7" s="52" t="s">
        <v>100</v>
      </c>
    </row>
    <row r="11" spans="1:1">
      <c r="A11" s="53"/>
    </row>
    <row r="19" spans="1:1">
      <c r="A19" s="54"/>
    </row>
    <row r="24" spans="1:1">
      <c r="A24" s="54"/>
    </row>
    <row r="40" spans="1:1">
      <c r="A40" s="54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pane xSplit="1" ySplit="3" topLeftCell="B34" activePane="bottomRight" state="frozen"/>
      <selection pane="topRight" activeCell="B1" sqref="B1"/>
      <selection pane="bottomLeft" activeCell="A5" sqref="A5"/>
      <selection pane="bottomRight" activeCell="I36" sqref="I36"/>
    </sheetView>
  </sheetViews>
  <sheetFormatPr defaultColWidth="9" defaultRowHeight="13.8"/>
  <cols>
    <col min="1" max="1" width="40.33203125" style="38" bestFit="1" customWidth="1"/>
    <col min="2" max="2" width="12.88671875" style="38" customWidth="1"/>
    <col min="3" max="3" width="15.88671875" style="38" bestFit="1" customWidth="1"/>
    <col min="4" max="5" width="12.88671875" style="38" customWidth="1"/>
    <col min="6" max="6" width="9.33203125" style="39" customWidth="1"/>
    <col min="7" max="10" width="12.88671875" style="38" customWidth="1"/>
    <col min="11" max="16384" width="9" style="38"/>
  </cols>
  <sheetData>
    <row r="1" spans="1:10">
      <c r="B1" s="96" t="s">
        <v>26</v>
      </c>
      <c r="C1" s="96"/>
      <c r="D1" s="96"/>
      <c r="E1" s="96"/>
      <c r="G1" s="96" t="s">
        <v>25</v>
      </c>
      <c r="H1" s="96"/>
      <c r="I1" s="96"/>
      <c r="J1" s="96"/>
    </row>
    <row r="2" spans="1:10">
      <c r="A2" s="38" t="s">
        <v>104</v>
      </c>
      <c r="B2" s="100" t="s">
        <v>102</v>
      </c>
      <c r="C2" s="100"/>
      <c r="D2" s="97" t="s">
        <v>12</v>
      </c>
      <c r="E2" s="97"/>
      <c r="G2" s="100" t="s">
        <v>102</v>
      </c>
      <c r="H2" s="100"/>
      <c r="I2" s="97" t="s">
        <v>12</v>
      </c>
      <c r="J2" s="97"/>
    </row>
    <row r="3" spans="1:10">
      <c r="B3" s="3">
        <v>2008</v>
      </c>
      <c r="C3" s="38">
        <v>2013</v>
      </c>
      <c r="D3" s="3">
        <v>2008</v>
      </c>
      <c r="E3" s="38">
        <v>2013</v>
      </c>
      <c r="G3" s="3">
        <v>2008</v>
      </c>
      <c r="H3" s="38">
        <v>2013</v>
      </c>
      <c r="I3" s="3">
        <v>2008</v>
      </c>
      <c r="J3" s="38">
        <v>2013</v>
      </c>
    </row>
    <row r="4" spans="1:10">
      <c r="A4" s="73" t="s">
        <v>101</v>
      </c>
      <c r="B4" s="74">
        <v>1616047.1289510005</v>
      </c>
      <c r="C4" s="74">
        <v>3584261</v>
      </c>
      <c r="D4" s="74">
        <v>317865</v>
      </c>
      <c r="E4" s="74">
        <v>764561</v>
      </c>
      <c r="F4" s="40">
        <f>E4/C4</f>
        <v>0.21331063781348511</v>
      </c>
      <c r="G4" s="74">
        <v>1923749</v>
      </c>
      <c r="H4" s="74">
        <v>2543584</v>
      </c>
      <c r="I4" s="74">
        <v>378317</v>
      </c>
      <c r="J4" s="74">
        <v>609350</v>
      </c>
    </row>
    <row r="5" spans="1:10" s="4" customFormat="1">
      <c r="A5" s="64" t="s">
        <v>0</v>
      </c>
      <c r="B5" s="42">
        <v>329886</v>
      </c>
      <c r="C5" s="42">
        <v>658981</v>
      </c>
      <c r="D5" s="42">
        <v>3903</v>
      </c>
      <c r="E5" s="42">
        <v>7769</v>
      </c>
      <c r="F5" s="42"/>
      <c r="G5" s="42">
        <v>387262</v>
      </c>
      <c r="H5" s="42">
        <v>447034</v>
      </c>
      <c r="I5" s="42">
        <v>4516</v>
      </c>
      <c r="J5" s="42">
        <v>5792</v>
      </c>
    </row>
    <row r="6" spans="1:10" s="4" customFormat="1">
      <c r="A6" s="64" t="s">
        <v>1</v>
      </c>
      <c r="B6" s="42">
        <v>146607</v>
      </c>
      <c r="C6" s="42">
        <v>411673</v>
      </c>
      <c r="D6" s="42">
        <v>214</v>
      </c>
      <c r="E6" s="42">
        <v>6805</v>
      </c>
      <c r="F6" s="42"/>
      <c r="G6" s="42">
        <v>195756</v>
      </c>
      <c r="H6" s="42">
        <v>230421</v>
      </c>
      <c r="I6" s="42">
        <v>223</v>
      </c>
      <c r="J6" s="42">
        <v>3918</v>
      </c>
    </row>
    <row r="7" spans="1:10" s="4" customFormat="1">
      <c r="A7" s="64" t="s">
        <v>2</v>
      </c>
      <c r="B7" s="42">
        <v>300256</v>
      </c>
      <c r="C7" s="42">
        <v>627007</v>
      </c>
      <c r="D7" s="42">
        <v>118682</v>
      </c>
      <c r="E7" s="42">
        <v>256732</v>
      </c>
      <c r="F7" s="42"/>
      <c r="G7" s="42">
        <v>347808</v>
      </c>
      <c r="H7" s="42">
        <v>488780</v>
      </c>
      <c r="I7" s="42">
        <v>138786</v>
      </c>
      <c r="J7" s="42">
        <v>204568</v>
      </c>
    </row>
    <row r="8" spans="1:10" s="4" customFormat="1">
      <c r="A8" s="64" t="s">
        <v>3</v>
      </c>
      <c r="B8" s="42">
        <v>49136</v>
      </c>
      <c r="C8" s="42">
        <v>124114</v>
      </c>
      <c r="D8" s="42">
        <v>2204</v>
      </c>
      <c r="E8" s="42">
        <v>4750</v>
      </c>
      <c r="F8" s="42"/>
      <c r="G8" s="42">
        <v>59112</v>
      </c>
      <c r="H8" s="42">
        <v>95804</v>
      </c>
      <c r="I8" s="42">
        <v>2527</v>
      </c>
      <c r="J8" s="42">
        <v>3719</v>
      </c>
    </row>
    <row r="9" spans="1:10" s="4" customFormat="1">
      <c r="A9" s="64" t="s">
        <v>4</v>
      </c>
      <c r="B9" s="42">
        <v>7497</v>
      </c>
      <c r="C9" s="42">
        <v>18502</v>
      </c>
      <c r="D9" s="42">
        <v>962</v>
      </c>
      <c r="E9" s="42">
        <v>3632</v>
      </c>
      <c r="F9" s="42"/>
      <c r="G9" s="42">
        <v>10108</v>
      </c>
      <c r="H9" s="42">
        <v>14958</v>
      </c>
      <c r="I9" s="42">
        <v>1282</v>
      </c>
      <c r="J9" s="42">
        <v>2704</v>
      </c>
    </row>
    <row r="10" spans="1:10" s="4" customFormat="1">
      <c r="A10" s="64" t="s">
        <v>5</v>
      </c>
      <c r="B10" s="42">
        <v>95696</v>
      </c>
      <c r="C10" s="42">
        <v>191631</v>
      </c>
      <c r="D10" s="42">
        <v>17714</v>
      </c>
      <c r="E10" s="42">
        <v>38720</v>
      </c>
      <c r="F10" s="42"/>
      <c r="G10" s="42">
        <v>113546</v>
      </c>
      <c r="H10" s="42">
        <v>151125</v>
      </c>
      <c r="I10" s="42">
        <v>23414</v>
      </c>
      <c r="J10" s="42">
        <v>32770</v>
      </c>
    </row>
    <row r="11" spans="1:10" s="4" customFormat="1">
      <c r="A11" s="64" t="s">
        <v>6</v>
      </c>
      <c r="B11" s="42">
        <v>208366</v>
      </c>
      <c r="C11" s="42">
        <v>481344</v>
      </c>
      <c r="D11" s="42">
        <v>38206</v>
      </c>
      <c r="E11" s="42">
        <v>98585</v>
      </c>
      <c r="F11" s="42"/>
      <c r="G11" s="42">
        <v>243955</v>
      </c>
      <c r="H11" s="42">
        <v>348678</v>
      </c>
      <c r="I11" s="42">
        <v>44152</v>
      </c>
      <c r="J11" s="42">
        <v>79880</v>
      </c>
    </row>
    <row r="12" spans="1:10" s="4" customFormat="1">
      <c r="A12" s="64" t="s">
        <v>13</v>
      </c>
      <c r="B12" s="42">
        <v>50749</v>
      </c>
      <c r="C12" s="42">
        <v>107124</v>
      </c>
      <c r="D12" s="42">
        <v>24841</v>
      </c>
      <c r="E12" s="42">
        <v>63788</v>
      </c>
      <c r="F12" s="42"/>
      <c r="G12" s="42">
        <v>55360</v>
      </c>
      <c r="H12" s="42">
        <v>78131</v>
      </c>
      <c r="I12" s="42">
        <v>28915</v>
      </c>
      <c r="J12" s="42">
        <v>47105</v>
      </c>
    </row>
    <row r="13" spans="1:10" s="4" customFormat="1">
      <c r="A13" s="64" t="s">
        <v>7</v>
      </c>
      <c r="B13" s="42">
        <v>57067</v>
      </c>
      <c r="C13" s="42">
        <v>138824</v>
      </c>
      <c r="D13" s="42">
        <v>11930</v>
      </c>
      <c r="E13" s="42">
        <v>26197</v>
      </c>
      <c r="F13" s="42"/>
      <c r="G13" s="42">
        <v>72661</v>
      </c>
      <c r="H13" s="42">
        <v>102134</v>
      </c>
      <c r="I13" s="42">
        <v>13282</v>
      </c>
      <c r="J13" s="42">
        <v>18945</v>
      </c>
    </row>
    <row r="14" spans="1:10" s="4" customFormat="1">
      <c r="A14" s="64" t="s">
        <v>8</v>
      </c>
      <c r="B14" s="42">
        <v>17593</v>
      </c>
      <c r="C14" s="42">
        <v>27588</v>
      </c>
      <c r="D14" s="42">
        <v>7664</v>
      </c>
      <c r="E14" s="42">
        <v>26665</v>
      </c>
      <c r="F14" s="42"/>
      <c r="G14" s="42">
        <v>19608</v>
      </c>
      <c r="H14" s="42">
        <v>28902</v>
      </c>
      <c r="I14" s="42">
        <v>8170</v>
      </c>
      <c r="J14" s="42">
        <v>21492</v>
      </c>
    </row>
    <row r="15" spans="1:10" s="4" customFormat="1">
      <c r="A15" s="64" t="s">
        <v>9</v>
      </c>
      <c r="B15" s="42">
        <v>86356</v>
      </c>
      <c r="C15" s="42">
        <v>198107</v>
      </c>
      <c r="D15" s="42">
        <v>31024</v>
      </c>
      <c r="E15" s="42">
        <v>80470</v>
      </c>
      <c r="F15" s="42"/>
      <c r="G15" s="42">
        <v>100780</v>
      </c>
      <c r="H15" s="42">
        <v>143505</v>
      </c>
      <c r="I15" s="42">
        <v>39957</v>
      </c>
      <c r="J15" s="42">
        <v>68204</v>
      </c>
    </row>
    <row r="16" spans="1:10" s="4" customFormat="1">
      <c r="A16" s="64" t="s">
        <v>10</v>
      </c>
      <c r="B16" s="42">
        <v>102920</v>
      </c>
      <c r="C16" s="42">
        <v>192866</v>
      </c>
      <c r="D16" s="42">
        <v>19660</v>
      </c>
      <c r="E16" s="42">
        <v>26178</v>
      </c>
      <c r="F16" s="42"/>
      <c r="G16" s="42">
        <v>124925</v>
      </c>
      <c r="H16" s="42">
        <v>144122</v>
      </c>
      <c r="I16" s="42">
        <v>23205</v>
      </c>
      <c r="J16" s="42">
        <v>20501</v>
      </c>
    </row>
    <row r="17" spans="1:10" s="4" customFormat="1">
      <c r="A17" s="64" t="s">
        <v>18</v>
      </c>
      <c r="B17" s="42">
        <v>21528</v>
      </c>
      <c r="C17" s="42">
        <v>48044</v>
      </c>
      <c r="D17" s="42">
        <v>11346</v>
      </c>
      <c r="E17" s="42">
        <v>41707</v>
      </c>
      <c r="F17" s="42"/>
      <c r="G17" s="42">
        <v>26096</v>
      </c>
      <c r="H17" s="42">
        <v>34802</v>
      </c>
      <c r="I17" s="42">
        <v>13724</v>
      </c>
      <c r="J17" s="42">
        <v>32793</v>
      </c>
    </row>
    <row r="18" spans="1:10" s="4" customFormat="1">
      <c r="A18" s="64" t="s">
        <v>22</v>
      </c>
      <c r="B18" s="42">
        <v>6443</v>
      </c>
      <c r="C18" s="42">
        <v>14291</v>
      </c>
      <c r="D18" s="42">
        <v>5904</v>
      </c>
      <c r="E18" s="42">
        <v>16729</v>
      </c>
      <c r="F18" s="42"/>
      <c r="G18" s="42">
        <v>7670</v>
      </c>
      <c r="H18" s="42">
        <v>10352</v>
      </c>
      <c r="I18" s="42">
        <v>7126</v>
      </c>
      <c r="J18" s="42">
        <v>13105</v>
      </c>
    </row>
    <row r="19" spans="1:10" s="4" customFormat="1">
      <c r="A19" s="64" t="s">
        <v>24</v>
      </c>
      <c r="B19" s="42">
        <v>41279</v>
      </c>
      <c r="C19" s="42">
        <v>94402</v>
      </c>
      <c r="D19" s="42">
        <v>4138</v>
      </c>
      <c r="E19" s="42">
        <v>9958</v>
      </c>
      <c r="F19" s="42"/>
      <c r="G19" s="42">
        <v>47883</v>
      </c>
      <c r="H19" s="42">
        <v>68383</v>
      </c>
      <c r="I19" s="42">
        <v>5320</v>
      </c>
      <c r="J19" s="42">
        <v>7799</v>
      </c>
    </row>
    <row r="20" spans="1:10" s="4" customFormat="1">
      <c r="A20" s="64" t="s">
        <v>19</v>
      </c>
      <c r="B20" s="42">
        <v>38261</v>
      </c>
      <c r="C20" s="42">
        <v>105535</v>
      </c>
      <c r="D20" s="42">
        <v>7432</v>
      </c>
      <c r="E20" s="42">
        <v>20309</v>
      </c>
      <c r="F20" s="42"/>
      <c r="G20" s="42">
        <v>44306</v>
      </c>
      <c r="H20" s="42">
        <v>62791</v>
      </c>
      <c r="I20" s="42">
        <v>9012</v>
      </c>
      <c r="J20" s="42">
        <v>15104</v>
      </c>
    </row>
    <row r="21" spans="1:10" s="4" customFormat="1">
      <c r="A21" s="64" t="s">
        <v>20</v>
      </c>
      <c r="B21" s="42">
        <v>18946</v>
      </c>
      <c r="C21" s="42">
        <v>59063</v>
      </c>
      <c r="D21" s="42">
        <v>7712</v>
      </c>
      <c r="E21" s="42">
        <v>25912</v>
      </c>
      <c r="F21" s="42"/>
      <c r="G21" s="42">
        <v>20620</v>
      </c>
      <c r="H21" s="42">
        <v>29249</v>
      </c>
      <c r="I21" s="42">
        <v>9493</v>
      </c>
      <c r="J21" s="42">
        <v>22707</v>
      </c>
    </row>
    <row r="22" spans="1:10" s="4" customFormat="1">
      <c r="A22" s="64" t="s">
        <v>21</v>
      </c>
      <c r="B22" s="42">
        <v>9986</v>
      </c>
      <c r="C22" s="42">
        <v>21787</v>
      </c>
      <c r="D22" s="42">
        <v>2185</v>
      </c>
      <c r="E22" s="42">
        <v>4399</v>
      </c>
      <c r="F22" s="42"/>
      <c r="G22" s="42">
        <v>12907</v>
      </c>
      <c r="H22" s="42">
        <v>18503</v>
      </c>
      <c r="I22" s="42">
        <v>2441</v>
      </c>
      <c r="J22" s="42">
        <v>3621</v>
      </c>
    </row>
    <row r="23" spans="1:10" s="4" customFormat="1">
      <c r="A23" s="64" t="s">
        <v>23</v>
      </c>
      <c r="B23" s="42">
        <v>27474</v>
      </c>
      <c r="C23" s="42">
        <v>63377</v>
      </c>
      <c r="D23" s="42">
        <v>2144</v>
      </c>
      <c r="E23" s="42">
        <v>5255</v>
      </c>
      <c r="F23" s="42"/>
      <c r="G23" s="42">
        <v>33385</v>
      </c>
      <c r="H23" s="42">
        <v>45909</v>
      </c>
      <c r="I23" s="42">
        <v>2773</v>
      </c>
      <c r="J23" s="42">
        <v>4621</v>
      </c>
    </row>
    <row r="24" spans="1:10" s="4" customFormat="1">
      <c r="A24" s="6" t="s">
        <v>27</v>
      </c>
      <c r="B24" s="74">
        <f>SUM(B5:B23)</f>
        <v>1616046</v>
      </c>
      <c r="C24" s="74">
        <f>SUM(C5:C23)</f>
        <v>3584260</v>
      </c>
      <c r="D24" s="74">
        <f>SUM(D5:D23)</f>
        <v>317865</v>
      </c>
      <c r="E24" s="74">
        <f>SUM(E5:E23)</f>
        <v>764560</v>
      </c>
      <c r="F24" s="74"/>
      <c r="G24" s="74">
        <f>SUM(G5:G23)</f>
        <v>1923748</v>
      </c>
      <c r="H24" s="74">
        <f>SUM(H5:H23)</f>
        <v>2543583</v>
      </c>
      <c r="I24" s="74">
        <f>SUM(I5:I23)</f>
        <v>378318</v>
      </c>
      <c r="J24" s="74">
        <f>SUM(J5:J23)</f>
        <v>609348</v>
      </c>
    </row>
    <row r="25" spans="1:10">
      <c r="A25" s="1"/>
      <c r="B25" s="2"/>
      <c r="C25" s="2"/>
      <c r="D25" s="2"/>
      <c r="E25" s="2"/>
      <c r="I25" s="5"/>
      <c r="J25" s="5"/>
    </row>
    <row r="26" spans="1:10">
      <c r="A26" s="24"/>
      <c r="B26" s="98"/>
      <c r="C26" s="98"/>
      <c r="D26" s="99"/>
      <c r="E26" s="99"/>
      <c r="G26" s="98"/>
      <c r="H26" s="98"/>
      <c r="I26" s="99"/>
      <c r="J26" s="99"/>
    </row>
    <row r="27" spans="1:10">
      <c r="A27" s="75" t="s">
        <v>103</v>
      </c>
      <c r="B27" s="27"/>
      <c r="C27" s="26"/>
      <c r="D27" s="27"/>
      <c r="E27" s="26"/>
      <c r="F27" s="41"/>
      <c r="G27" s="27"/>
      <c r="H27" s="26"/>
      <c r="I27" s="27"/>
      <c r="J27" s="26"/>
    </row>
    <row r="28" spans="1:10">
      <c r="A28" s="60"/>
      <c r="B28" s="62" t="s">
        <v>58</v>
      </c>
      <c r="C28" s="62" t="s">
        <v>105</v>
      </c>
      <c r="D28" s="63" t="s">
        <v>94</v>
      </c>
      <c r="E28" s="28"/>
      <c r="F28" s="41"/>
      <c r="G28" s="28"/>
      <c r="H28" s="28"/>
      <c r="I28" s="28"/>
      <c r="J28" s="28"/>
    </row>
    <row r="29" spans="1:10">
      <c r="A29" s="8" t="s">
        <v>17</v>
      </c>
      <c r="B29" s="42">
        <f t="shared" ref="B29:B36" si="0">E5</f>
        <v>7769</v>
      </c>
      <c r="C29" s="43">
        <f>E5/C5</f>
        <v>1.1789414262323192E-2</v>
      </c>
      <c r="D29" s="44">
        <f t="shared" ref="D29:D45" si="1">(E5/C5)-(D5/B5)</f>
        <v>-4.1945662014306051E-5</v>
      </c>
      <c r="E29" s="25"/>
      <c r="G29" s="25"/>
      <c r="H29" s="25"/>
      <c r="I29" s="25"/>
      <c r="J29" s="25"/>
    </row>
    <row r="30" spans="1:10">
      <c r="A30" s="8" t="s">
        <v>1</v>
      </c>
      <c r="B30" s="42">
        <f t="shared" si="0"/>
        <v>6805</v>
      </c>
      <c r="C30" s="43">
        <f t="shared" ref="C30:C45" si="2">E6/C6</f>
        <v>1.6530110063084049E-2</v>
      </c>
      <c r="D30" s="44">
        <f t="shared" si="1"/>
        <v>1.5070425327703064E-2</v>
      </c>
      <c r="E30" s="25"/>
      <c r="G30" s="25"/>
      <c r="H30" s="25"/>
      <c r="I30" s="25"/>
      <c r="J30" s="25"/>
    </row>
    <row r="31" spans="1:10">
      <c r="A31" s="8" t="s">
        <v>95</v>
      </c>
      <c r="B31" s="42">
        <f t="shared" si="0"/>
        <v>256732</v>
      </c>
      <c r="C31" s="43">
        <f t="shared" si="2"/>
        <v>0.4094563537568161</v>
      </c>
      <c r="D31" s="44">
        <f>(E7/C7)-(D7/B7)</f>
        <v>1.4186983619333404E-2</v>
      </c>
      <c r="E31" s="25"/>
      <c r="G31" s="25"/>
      <c r="H31" s="25"/>
      <c r="I31" s="25"/>
      <c r="J31" s="25"/>
    </row>
    <row r="32" spans="1:10">
      <c r="A32" s="7" t="s">
        <v>67</v>
      </c>
      <c r="B32" s="42">
        <f t="shared" si="0"/>
        <v>4750</v>
      </c>
      <c r="C32" s="43">
        <f t="shared" si="2"/>
        <v>3.8271266738643506E-2</v>
      </c>
      <c r="D32" s="44">
        <f t="shared" si="1"/>
        <v>-6.583829321271828E-3</v>
      </c>
      <c r="E32" s="25"/>
      <c r="G32" s="25"/>
      <c r="H32" s="25"/>
      <c r="I32" s="25"/>
      <c r="J32" s="25"/>
    </row>
    <row r="33" spans="1:10">
      <c r="A33" s="57" t="s">
        <v>59</v>
      </c>
      <c r="B33" s="42">
        <f t="shared" si="0"/>
        <v>3632</v>
      </c>
      <c r="C33" s="43">
        <f t="shared" si="2"/>
        <v>0.19630310236731163</v>
      </c>
      <c r="D33" s="44">
        <f t="shared" si="1"/>
        <v>6.7985108503099273E-2</v>
      </c>
      <c r="E33" s="25"/>
      <c r="G33" s="25"/>
      <c r="H33" s="25"/>
      <c r="I33" s="25"/>
      <c r="J33" s="25"/>
    </row>
    <row r="34" spans="1:10">
      <c r="A34" s="58" t="s">
        <v>5</v>
      </c>
      <c r="B34" s="42">
        <f t="shared" si="0"/>
        <v>38720</v>
      </c>
      <c r="C34" s="43">
        <f t="shared" si="2"/>
        <v>0.20205499110269215</v>
      </c>
      <c r="D34" s="44">
        <f t="shared" si="1"/>
        <v>1.6947985585220149E-2</v>
      </c>
      <c r="E34" s="25"/>
      <c r="G34" s="25"/>
      <c r="H34" s="25"/>
      <c r="I34" s="25"/>
      <c r="J34" s="25"/>
    </row>
    <row r="35" spans="1:10">
      <c r="A35" s="57" t="s">
        <v>15</v>
      </c>
      <c r="B35" s="42">
        <f t="shared" si="0"/>
        <v>98585</v>
      </c>
      <c r="C35" s="43">
        <f t="shared" si="2"/>
        <v>0.2048119432256349</v>
      </c>
      <c r="D35" s="44">
        <f t="shared" si="1"/>
        <v>2.1451894081340711E-2</v>
      </c>
      <c r="E35" s="25"/>
      <c r="G35" s="25"/>
      <c r="H35" s="25"/>
      <c r="I35" s="25"/>
      <c r="J35" s="25"/>
    </row>
    <row r="36" spans="1:10">
      <c r="A36" s="58" t="s">
        <v>13</v>
      </c>
      <c r="B36" s="42">
        <f t="shared" si="0"/>
        <v>63788</v>
      </c>
      <c r="C36" s="43">
        <f t="shared" si="2"/>
        <v>0.59545946753295242</v>
      </c>
      <c r="D36" s="44">
        <f t="shared" si="1"/>
        <v>0.10597198994718721</v>
      </c>
      <c r="E36" s="25"/>
      <c r="G36" s="25"/>
      <c r="H36" s="25"/>
      <c r="I36" s="25"/>
      <c r="J36" s="25"/>
    </row>
    <row r="37" spans="1:10">
      <c r="A37" s="8" t="s">
        <v>96</v>
      </c>
      <c r="B37" s="42">
        <f t="shared" ref="B37:B40" si="3">E13</f>
        <v>26197</v>
      </c>
      <c r="C37" s="43">
        <f t="shared" si="2"/>
        <v>0.18870656370656372</v>
      </c>
      <c r="D37" s="44">
        <f t="shared" si="1"/>
        <v>-2.0345953510041315E-2</v>
      </c>
      <c r="E37" s="25"/>
      <c r="G37" s="25"/>
      <c r="H37" s="25"/>
      <c r="I37" s="25"/>
      <c r="J37" s="25"/>
    </row>
    <row r="38" spans="1:10">
      <c r="A38" s="8" t="s">
        <v>8</v>
      </c>
      <c r="B38" s="42"/>
      <c r="C38" s="43"/>
      <c r="D38" s="44"/>
      <c r="E38" s="25"/>
      <c r="G38" s="25"/>
      <c r="H38" s="25"/>
      <c r="I38" s="25"/>
      <c r="J38" s="25"/>
    </row>
    <row r="39" spans="1:10">
      <c r="A39" s="8" t="s">
        <v>14</v>
      </c>
      <c r="B39" s="42">
        <f t="shared" si="3"/>
        <v>80470</v>
      </c>
      <c r="C39" s="43">
        <f t="shared" si="2"/>
        <v>0.40619463219371349</v>
      </c>
      <c r="D39" s="44">
        <f t="shared" si="1"/>
        <v>4.6937603151145535E-2</v>
      </c>
      <c r="E39" s="45"/>
      <c r="G39" s="45"/>
      <c r="H39" s="45"/>
      <c r="I39" s="45"/>
      <c r="J39" s="45"/>
    </row>
    <row r="40" spans="1:10">
      <c r="A40" s="8" t="s">
        <v>16</v>
      </c>
      <c r="B40" s="42">
        <f t="shared" si="3"/>
        <v>26178</v>
      </c>
      <c r="C40" s="43">
        <f t="shared" si="2"/>
        <v>0.13573154418093392</v>
      </c>
      <c r="D40" s="44">
        <f t="shared" si="1"/>
        <v>-5.529060894770968E-2</v>
      </c>
      <c r="E40" s="45"/>
      <c r="G40" s="45"/>
      <c r="H40" s="45"/>
      <c r="I40" s="45"/>
      <c r="J40" s="45"/>
    </row>
    <row r="41" spans="1:10">
      <c r="A41" s="8" t="s">
        <v>60</v>
      </c>
      <c r="B41" s="42"/>
      <c r="C41" s="43"/>
      <c r="D41" s="44"/>
      <c r="E41" s="45"/>
      <c r="G41" s="45"/>
      <c r="H41" s="45"/>
      <c r="I41" s="45"/>
      <c r="J41" s="45"/>
    </row>
    <row r="42" spans="1:10">
      <c r="A42" s="8" t="s">
        <v>61</v>
      </c>
      <c r="B42" s="42"/>
      <c r="C42" s="43"/>
      <c r="D42" s="44"/>
      <c r="E42" s="45"/>
      <c r="G42" s="45"/>
      <c r="H42" s="45"/>
      <c r="I42" s="45"/>
      <c r="J42" s="45"/>
    </row>
    <row r="43" spans="1:10">
      <c r="A43" s="8" t="s">
        <v>62</v>
      </c>
      <c r="B43" s="42"/>
      <c r="C43" s="43"/>
      <c r="D43" s="44"/>
      <c r="E43" s="45"/>
      <c r="G43" s="45"/>
      <c r="H43" s="45"/>
      <c r="I43" s="45"/>
      <c r="J43" s="45"/>
    </row>
    <row r="44" spans="1:10">
      <c r="A44" s="8" t="s">
        <v>63</v>
      </c>
      <c r="B44" s="42">
        <f>E20</f>
        <v>20309</v>
      </c>
      <c r="C44" s="43">
        <f t="shared" si="2"/>
        <v>0.19243852750272422</v>
      </c>
      <c r="D44" s="44">
        <f t="shared" si="1"/>
        <v>-1.8062648445746066E-3</v>
      </c>
      <c r="E44" s="45"/>
      <c r="G44" s="45"/>
      <c r="H44" s="45"/>
      <c r="I44" s="45"/>
      <c r="J44" s="45"/>
    </row>
    <row r="45" spans="1:10">
      <c r="A45" s="8" t="s">
        <v>64</v>
      </c>
      <c r="B45" s="42">
        <f>E21</f>
        <v>25912</v>
      </c>
      <c r="C45" s="43">
        <f t="shared" si="2"/>
        <v>0.43871797910705518</v>
      </c>
      <c r="D45" s="44">
        <f t="shared" si="1"/>
        <v>3.1666358712248877E-2</v>
      </c>
      <c r="E45" s="45"/>
      <c r="G45" s="45"/>
      <c r="H45" s="45"/>
      <c r="I45" s="45"/>
      <c r="J45" s="45"/>
    </row>
    <row r="46" spans="1:10">
      <c r="A46" s="8" t="s">
        <v>65</v>
      </c>
      <c r="B46" s="42"/>
      <c r="C46" s="43"/>
      <c r="D46" s="44"/>
      <c r="E46" s="45"/>
      <c r="G46" s="45"/>
      <c r="H46" s="45"/>
      <c r="I46" s="45"/>
      <c r="J46" s="45"/>
    </row>
    <row r="47" spans="1:10">
      <c r="A47" s="8" t="s">
        <v>66</v>
      </c>
      <c r="B47" s="42"/>
      <c r="C47" s="43"/>
      <c r="D47" s="44"/>
      <c r="E47" s="45"/>
      <c r="G47" s="45"/>
      <c r="H47" s="45"/>
      <c r="I47" s="45"/>
      <c r="J47" s="45"/>
    </row>
    <row r="48" spans="1:10">
      <c r="A48" s="9" t="s">
        <v>101</v>
      </c>
      <c r="B48" s="46">
        <f>E4</f>
        <v>764561</v>
      </c>
      <c r="C48" s="47">
        <f>(E4/C4)</f>
        <v>0.21331063781348511</v>
      </c>
      <c r="D48" s="48">
        <f>(E4/C4)-(D4/B4)</f>
        <v>1.6617735542540368E-2</v>
      </c>
      <c r="E48" s="45"/>
      <c r="G48" s="45"/>
      <c r="H48" s="45"/>
      <c r="I48" s="45"/>
      <c r="J48" s="45"/>
    </row>
    <row r="49" spans="1:10">
      <c r="A49" s="39"/>
      <c r="B49" s="49"/>
      <c r="C49" s="49"/>
      <c r="D49" s="49"/>
      <c r="E49" s="49"/>
      <c r="G49" s="39"/>
      <c r="H49" s="39"/>
      <c r="I49" s="39"/>
      <c r="J49" s="39"/>
    </row>
    <row r="50" spans="1:10">
      <c r="A50" s="39"/>
      <c r="B50" s="39"/>
      <c r="C50" s="39"/>
      <c r="D50" s="39"/>
      <c r="E50" s="39"/>
      <c r="G50" s="39"/>
      <c r="H50" s="39"/>
      <c r="I50" s="39"/>
      <c r="J50" s="39"/>
    </row>
    <row r="51" spans="1:10">
      <c r="A51" s="36"/>
      <c r="B51" s="39"/>
      <c r="C51" s="39"/>
      <c r="D51" s="39"/>
      <c r="E51" s="39"/>
      <c r="G51" s="39"/>
      <c r="H51" s="39"/>
      <c r="I51" s="39"/>
      <c r="J51" s="39"/>
    </row>
    <row r="52" spans="1:10">
      <c r="A52" s="37"/>
      <c r="B52" s="39"/>
      <c r="C52" s="39"/>
      <c r="D52" s="39"/>
      <c r="E52" s="39"/>
      <c r="G52" s="39"/>
      <c r="H52" s="39"/>
      <c r="I52" s="39"/>
      <c r="J52" s="39"/>
    </row>
    <row r="53" spans="1:10">
      <c r="A53" s="36"/>
      <c r="B53" s="39"/>
      <c r="C53" s="39"/>
      <c r="D53" s="39"/>
      <c r="E53" s="39"/>
      <c r="G53" s="39"/>
      <c r="H53" s="39"/>
      <c r="I53" s="39"/>
      <c r="J53" s="39"/>
    </row>
    <row r="54" spans="1:10">
      <c r="A54" s="39"/>
      <c r="B54" s="39"/>
      <c r="C54" s="39"/>
      <c r="D54" s="39"/>
      <c r="E54" s="39"/>
      <c r="G54" s="39"/>
      <c r="H54" s="39"/>
      <c r="I54" s="39"/>
      <c r="J54" s="39"/>
    </row>
    <row r="55" spans="1:10">
      <c r="A55" s="39"/>
      <c r="B55" s="39"/>
      <c r="C55" s="39"/>
      <c r="D55" s="39"/>
      <c r="E55" s="39"/>
      <c r="G55" s="39"/>
      <c r="H55" s="39"/>
      <c r="I55" s="39"/>
      <c r="J55" s="39"/>
    </row>
  </sheetData>
  <mergeCells count="10">
    <mergeCell ref="B1:E1"/>
    <mergeCell ref="G1:J1"/>
    <mergeCell ref="D2:E2"/>
    <mergeCell ref="I2:J2"/>
    <mergeCell ref="B26:C26"/>
    <mergeCell ref="D26:E26"/>
    <mergeCell ref="G26:H26"/>
    <mergeCell ref="I26:J26"/>
    <mergeCell ref="B2:C2"/>
    <mergeCell ref="G2:H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topLeftCell="A91" workbookViewId="0">
      <selection activeCell="K90" sqref="K90"/>
    </sheetView>
  </sheetViews>
  <sheetFormatPr defaultColWidth="9" defaultRowHeight="13.8"/>
  <cols>
    <col min="1" max="1" width="36.88671875" style="38" customWidth="1"/>
    <col min="2" max="2" width="9" style="38"/>
    <col min="3" max="3" width="9" style="38" customWidth="1"/>
    <col min="4" max="6" width="9" style="38"/>
    <col min="7" max="7" width="2.6640625" style="38" customWidth="1"/>
    <col min="8" max="8" width="8.33203125" style="38" customWidth="1"/>
    <col min="9" max="10" width="9.88671875" style="38" customWidth="1"/>
    <col min="11" max="11" width="11.109375" style="38" customWidth="1"/>
    <col min="12" max="12" width="2" style="38" customWidth="1"/>
    <col min="13" max="16" width="10.109375" style="38" customWidth="1"/>
    <col min="17" max="17" width="4.109375" style="38" customWidth="1"/>
    <col min="18" max="19" width="9" style="38"/>
    <col min="20" max="20" width="2.33203125" style="38" customWidth="1"/>
    <col min="21" max="21" width="9.77734375" style="38" customWidth="1"/>
    <col min="22" max="16384" width="9" style="38"/>
  </cols>
  <sheetData>
    <row r="1" spans="1:21">
      <c r="A1" s="103" t="s">
        <v>69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86"/>
      <c r="M1" s="86"/>
      <c r="N1" s="86"/>
      <c r="O1" s="86"/>
      <c r="P1" s="86"/>
      <c r="R1" s="56" t="s">
        <v>54</v>
      </c>
    </row>
    <row r="2" spans="1:21">
      <c r="A2" s="10" t="s">
        <v>104</v>
      </c>
      <c r="B2" s="101" t="s">
        <v>11</v>
      </c>
      <c r="C2" s="101"/>
      <c r="D2" s="101"/>
      <c r="E2" s="101"/>
      <c r="F2" s="101"/>
      <c r="H2" s="102" t="s">
        <v>54</v>
      </c>
      <c r="I2" s="102"/>
      <c r="J2" s="102"/>
      <c r="K2" s="102"/>
      <c r="M2" s="38" t="s">
        <v>68</v>
      </c>
      <c r="R2" s="87" t="s">
        <v>106</v>
      </c>
    </row>
    <row r="3" spans="1:21">
      <c r="A3" s="11"/>
      <c r="B3" s="11">
        <v>2005</v>
      </c>
      <c r="C3" s="11">
        <v>2008</v>
      </c>
      <c r="D3" s="11">
        <v>2009</v>
      </c>
      <c r="E3" s="11">
        <v>2012</v>
      </c>
      <c r="F3" s="11">
        <v>3013</v>
      </c>
      <c r="H3" s="11">
        <v>2005</v>
      </c>
      <c r="I3" s="11">
        <v>2008</v>
      </c>
      <c r="J3" s="11">
        <v>2009</v>
      </c>
      <c r="K3" s="11">
        <v>3013</v>
      </c>
      <c r="M3" s="11">
        <v>2005</v>
      </c>
      <c r="N3" s="11">
        <v>2008</v>
      </c>
      <c r="O3" s="11">
        <v>2009</v>
      </c>
      <c r="P3" s="11">
        <v>3013</v>
      </c>
      <c r="R3" s="61">
        <v>2005</v>
      </c>
      <c r="S3" s="61">
        <v>2013</v>
      </c>
      <c r="T3" s="61"/>
      <c r="U3" s="61" t="s">
        <v>108</v>
      </c>
    </row>
    <row r="4" spans="1:21">
      <c r="A4" s="12"/>
      <c r="B4" s="13"/>
      <c r="C4" s="13"/>
      <c r="D4" s="13"/>
      <c r="E4" s="14"/>
      <c r="F4" s="14"/>
    </row>
    <row r="5" spans="1:21">
      <c r="A5" s="15" t="s">
        <v>28</v>
      </c>
      <c r="B5" s="29">
        <v>988540</v>
      </c>
      <c r="C5" s="29">
        <v>1903128.1</v>
      </c>
      <c r="D5" s="29">
        <v>2298086.6</v>
      </c>
      <c r="E5" s="29">
        <v>4506757</v>
      </c>
      <c r="F5" s="29">
        <v>5469110.2999999998</v>
      </c>
      <c r="H5" s="29">
        <v>249485</v>
      </c>
      <c r="I5" s="29"/>
      <c r="J5" s="29"/>
      <c r="K5" s="29">
        <v>917973</v>
      </c>
      <c r="M5" s="69"/>
      <c r="N5" s="69"/>
      <c r="O5" s="69"/>
      <c r="P5" s="69">
        <f>K5/F5</f>
        <v>0.167846861673278</v>
      </c>
      <c r="R5" s="30">
        <v>325377.09399999998</v>
      </c>
      <c r="S5" s="30">
        <v>748494.83900000004</v>
      </c>
      <c r="U5" s="69">
        <f>(S5/R5)^(1/3)-1</f>
        <v>0.32008109447873823</v>
      </c>
    </row>
    <row r="6" spans="1:21">
      <c r="A6" s="16" t="s">
        <v>1</v>
      </c>
      <c r="B6" s="29">
        <v>110919</v>
      </c>
      <c r="C6" s="29">
        <v>187622.1</v>
      </c>
      <c r="D6" s="29">
        <v>212164</v>
      </c>
      <c r="E6" s="29">
        <v>384850.9</v>
      </c>
      <c r="F6" s="29">
        <v>413785.1</v>
      </c>
      <c r="H6" s="29"/>
      <c r="I6" s="29"/>
      <c r="J6" s="29"/>
      <c r="K6" s="29">
        <v>17440</v>
      </c>
      <c r="M6" s="69"/>
      <c r="N6" s="69"/>
      <c r="O6" s="69"/>
      <c r="P6" s="69">
        <f>K6/F6</f>
        <v>4.2147481869211821E-2</v>
      </c>
      <c r="R6" s="30">
        <v>252.09399999999999</v>
      </c>
      <c r="S6" s="30">
        <v>338.839</v>
      </c>
      <c r="U6" s="69">
        <f>(S6/R6)^(1/3)-1</f>
        <v>0.10359644803206214</v>
      </c>
    </row>
    <row r="7" spans="1:21">
      <c r="A7" s="65" t="s">
        <v>29</v>
      </c>
      <c r="B7" s="30">
        <v>15088.8</v>
      </c>
      <c r="C7" s="30">
        <v>39306.5</v>
      </c>
      <c r="D7" s="30">
        <v>45202.5</v>
      </c>
      <c r="E7" s="30">
        <v>70209.8</v>
      </c>
      <c r="F7" s="30">
        <v>78866.5</v>
      </c>
      <c r="M7" s="69"/>
      <c r="N7" s="69"/>
      <c r="O7" s="69"/>
      <c r="R7" s="30"/>
      <c r="S7" s="30"/>
      <c r="U7" s="69"/>
    </row>
    <row r="8" spans="1:21">
      <c r="A8" s="65" t="s">
        <v>30</v>
      </c>
      <c r="B8" s="30">
        <v>86359</v>
      </c>
      <c r="C8" s="30">
        <v>126850.9</v>
      </c>
      <c r="D8" s="30">
        <v>135984.20000000001</v>
      </c>
      <c r="E8" s="30">
        <v>268390.40000000002</v>
      </c>
      <c r="F8" s="30">
        <v>287862.7</v>
      </c>
      <c r="M8" s="69"/>
      <c r="N8" s="69"/>
      <c r="O8" s="69"/>
      <c r="R8" s="30"/>
      <c r="S8" s="30"/>
      <c r="U8" s="69"/>
    </row>
    <row r="9" spans="1:21">
      <c r="A9" s="65" t="s">
        <v>31</v>
      </c>
      <c r="B9" s="30">
        <v>1441.2</v>
      </c>
      <c r="C9" s="30">
        <v>3330</v>
      </c>
      <c r="D9" s="30">
        <v>3899.4</v>
      </c>
      <c r="E9" s="30">
        <v>10885.7</v>
      </c>
      <c r="F9" s="30">
        <v>11487.7</v>
      </c>
      <c r="M9" s="69"/>
      <c r="N9" s="69"/>
      <c r="O9" s="69"/>
      <c r="P9" s="69"/>
      <c r="R9" s="30"/>
      <c r="S9" s="30"/>
      <c r="U9" s="69"/>
    </row>
    <row r="10" spans="1:21">
      <c r="A10" s="65" t="s">
        <v>32</v>
      </c>
      <c r="B10" s="30">
        <v>7696.8</v>
      </c>
      <c r="C10" s="30">
        <v>17035.2</v>
      </c>
      <c r="D10" s="30">
        <v>24959.7</v>
      </c>
      <c r="E10" s="30">
        <v>28406.5</v>
      </c>
      <c r="F10" s="30">
        <v>28740.3</v>
      </c>
      <c r="M10" s="69"/>
      <c r="N10" s="69"/>
      <c r="O10" s="69"/>
      <c r="P10" s="69"/>
      <c r="R10" s="30"/>
      <c r="S10" s="30"/>
      <c r="U10" s="69"/>
    </row>
    <row r="11" spans="1:21">
      <c r="A11" s="65" t="s">
        <v>33</v>
      </c>
      <c r="B11" s="30">
        <v>333.2</v>
      </c>
      <c r="C11" s="30">
        <v>1099.5</v>
      </c>
      <c r="D11" s="30">
        <v>2118.1999999999998</v>
      </c>
      <c r="E11" s="30">
        <v>6958.5</v>
      </c>
      <c r="F11" s="30">
        <v>6827.9</v>
      </c>
      <c r="M11" s="69"/>
      <c r="N11" s="69"/>
      <c r="O11" s="69"/>
      <c r="P11" s="69"/>
      <c r="R11" s="30"/>
      <c r="S11" s="30"/>
      <c r="U11" s="69"/>
    </row>
    <row r="12" spans="1:21">
      <c r="A12" s="66" t="s">
        <v>2</v>
      </c>
      <c r="B12" s="29">
        <v>818501.5</v>
      </c>
      <c r="C12" s="29">
        <v>1620325.5</v>
      </c>
      <c r="D12" s="29">
        <v>1960769.2</v>
      </c>
      <c r="E12" s="29">
        <v>3922589.9</v>
      </c>
      <c r="F12" s="29">
        <v>4818315.4000000004</v>
      </c>
      <c r="H12" s="34">
        <v>242726</v>
      </c>
      <c r="I12" s="29">
        <v>435575814</v>
      </c>
      <c r="J12" s="29">
        <v>517378</v>
      </c>
      <c r="K12" s="29">
        <f>SUM(K13:K36)</f>
        <v>886683</v>
      </c>
      <c r="M12" s="69">
        <f>H12/C12</f>
        <v>0.14980076534005049</v>
      </c>
      <c r="N12" s="69"/>
      <c r="O12" s="69">
        <f>J12/E12</f>
        <v>0.13189704077910364</v>
      </c>
      <c r="P12" s="69">
        <f>K12/F12</f>
        <v>0.18402344520659647</v>
      </c>
      <c r="R12" s="30">
        <v>325125</v>
      </c>
      <c r="S12" s="30">
        <v>748156</v>
      </c>
      <c r="U12" s="69">
        <f t="shared" ref="U12:U36" si="0">(S12/R12)^(1/8)-1</f>
        <v>0.10979490011077608</v>
      </c>
    </row>
    <row r="13" spans="1:21">
      <c r="A13" s="65" t="s">
        <v>70</v>
      </c>
      <c r="B13" s="30">
        <v>176632.5</v>
      </c>
      <c r="C13" s="30">
        <v>358681.3</v>
      </c>
      <c r="D13" s="30">
        <v>418481.8</v>
      </c>
      <c r="E13" s="30">
        <v>786297.7</v>
      </c>
      <c r="F13" s="30">
        <v>945373.5</v>
      </c>
      <c r="H13" s="19"/>
      <c r="I13" s="30">
        <v>70111222</v>
      </c>
      <c r="J13" s="30">
        <v>60902</v>
      </c>
      <c r="K13" s="30">
        <v>125449</v>
      </c>
      <c r="M13" s="69"/>
      <c r="N13" s="69"/>
      <c r="O13" s="69">
        <f t="shared" ref="O13:O36" si="1">J13/E13</f>
        <v>7.7454124563762564E-2</v>
      </c>
      <c r="P13" s="69">
        <f t="shared" ref="P13:P36" si="2">K13/F13</f>
        <v>0.13269781731770564</v>
      </c>
      <c r="R13" s="30">
        <v>46439</v>
      </c>
      <c r="S13" s="30">
        <v>105441</v>
      </c>
      <c r="U13" s="69">
        <f t="shared" si="0"/>
        <v>0.10793895430800848</v>
      </c>
    </row>
    <row r="14" spans="1:21">
      <c r="A14" s="65" t="s">
        <v>71</v>
      </c>
      <c r="B14" s="30">
        <v>24891.200000000001</v>
      </c>
      <c r="C14" s="30">
        <v>43976.2</v>
      </c>
      <c r="D14" s="30">
        <v>47684.5</v>
      </c>
      <c r="E14" s="30">
        <v>83135.199999999997</v>
      </c>
      <c r="F14" s="30">
        <v>105493.9</v>
      </c>
      <c r="J14" s="38">
        <v>19091</v>
      </c>
      <c r="K14" s="30">
        <v>41343</v>
      </c>
      <c r="M14" s="69"/>
      <c r="N14" s="69"/>
      <c r="O14" s="69">
        <f t="shared" si="1"/>
        <v>0.2296379872785535</v>
      </c>
      <c r="P14" s="69">
        <f t="shared" si="2"/>
        <v>0.39189943683947603</v>
      </c>
      <c r="R14" s="30">
        <v>12024</v>
      </c>
      <c r="S14" s="30">
        <v>35542</v>
      </c>
      <c r="U14" s="69">
        <f t="shared" si="0"/>
        <v>0.14508206326765327</v>
      </c>
    </row>
    <row r="15" spans="1:21">
      <c r="A15" s="65" t="s">
        <v>72</v>
      </c>
      <c r="B15" s="30">
        <v>16477.3</v>
      </c>
      <c r="C15" s="30">
        <v>19525.7</v>
      </c>
      <c r="D15" s="30">
        <v>24598.400000000001</v>
      </c>
      <c r="E15" s="30">
        <v>39384.9</v>
      </c>
      <c r="F15" s="30">
        <v>50232</v>
      </c>
      <c r="H15" s="19"/>
      <c r="I15" s="30">
        <v>10390014</v>
      </c>
      <c r="J15" s="30">
        <v>11614</v>
      </c>
      <c r="K15" s="30">
        <v>15810</v>
      </c>
      <c r="M15" s="69"/>
      <c r="N15" s="69"/>
      <c r="O15" s="69">
        <f t="shared" si="1"/>
        <v>0.29488458774809634</v>
      </c>
      <c r="P15" s="69">
        <f t="shared" si="2"/>
        <v>0.31473960821786906</v>
      </c>
      <c r="R15" s="30">
        <v>9829</v>
      </c>
      <c r="S15" s="30">
        <v>12444</v>
      </c>
      <c r="U15" s="69">
        <f t="shared" si="0"/>
        <v>2.992673890106734E-2</v>
      </c>
    </row>
    <row r="16" spans="1:21">
      <c r="A16" s="65" t="s">
        <v>34</v>
      </c>
      <c r="B16" s="30">
        <v>39790.300000000003</v>
      </c>
      <c r="C16" s="30">
        <v>74218.3</v>
      </c>
      <c r="D16" s="30">
        <v>90479.5</v>
      </c>
      <c r="E16" s="30">
        <v>160589</v>
      </c>
      <c r="F16" s="30">
        <v>174311.8</v>
      </c>
      <c r="H16" s="19"/>
      <c r="I16" s="30">
        <v>20297992</v>
      </c>
      <c r="J16" s="30">
        <v>23152</v>
      </c>
      <c r="K16" s="30">
        <v>36752</v>
      </c>
      <c r="M16" s="69"/>
      <c r="N16" s="69"/>
      <c r="O16" s="69">
        <f t="shared" si="1"/>
        <v>0.14416927684959743</v>
      </c>
      <c r="P16" s="69">
        <f t="shared" si="2"/>
        <v>0.21084057418946969</v>
      </c>
      <c r="R16" s="30">
        <v>16808</v>
      </c>
      <c r="S16" s="30">
        <v>32408</v>
      </c>
      <c r="U16" s="69">
        <f t="shared" si="0"/>
        <v>8.5530483936733681E-2</v>
      </c>
    </row>
    <row r="17" spans="1:21">
      <c r="A17" s="65" t="s">
        <v>73</v>
      </c>
      <c r="B17" s="30">
        <v>39240.800000000003</v>
      </c>
      <c r="C17" s="30">
        <v>82412.100000000006</v>
      </c>
      <c r="D17" s="30">
        <v>94902.8</v>
      </c>
      <c r="E17" s="30">
        <v>173106.2</v>
      </c>
      <c r="F17" s="30">
        <v>205204.1</v>
      </c>
      <c r="G17" s="70"/>
      <c r="H17" s="19"/>
      <c r="I17" s="30">
        <v>33167773</v>
      </c>
      <c r="J17" s="30">
        <v>36350</v>
      </c>
      <c r="K17" s="30">
        <v>69093</v>
      </c>
      <c r="M17" s="69"/>
      <c r="N17" s="69"/>
      <c r="O17" s="69">
        <f t="shared" si="1"/>
        <v>0.2099867018050191</v>
      </c>
      <c r="P17" s="69">
        <f t="shared" si="2"/>
        <v>0.33670379880324025</v>
      </c>
      <c r="R17" s="30">
        <v>22781</v>
      </c>
      <c r="S17" s="30">
        <v>57189</v>
      </c>
      <c r="U17" s="69">
        <f t="shared" si="0"/>
        <v>0.12193440140853018</v>
      </c>
    </row>
    <row r="18" spans="1:21">
      <c r="A18" s="65" t="s">
        <v>74</v>
      </c>
      <c r="B18" s="30">
        <v>42313.2</v>
      </c>
      <c r="C18" s="30">
        <v>69461.7</v>
      </c>
      <c r="D18" s="30">
        <v>73757.2</v>
      </c>
      <c r="E18" s="30">
        <v>147294.20000000001</v>
      </c>
      <c r="F18" s="30">
        <v>175920.1</v>
      </c>
      <c r="G18" s="18"/>
      <c r="H18" s="19"/>
      <c r="I18" s="30">
        <v>29433830</v>
      </c>
      <c r="J18" s="30">
        <v>29841</v>
      </c>
      <c r="K18" s="30">
        <v>57091</v>
      </c>
      <c r="M18" s="69"/>
      <c r="N18" s="69"/>
      <c r="O18" s="69">
        <f t="shared" si="1"/>
        <v>0.20259453529059526</v>
      </c>
      <c r="P18" s="69">
        <f t="shared" si="2"/>
        <v>0.32452801015915744</v>
      </c>
      <c r="R18" s="30">
        <v>20082</v>
      </c>
      <c r="S18" s="30">
        <v>45072</v>
      </c>
      <c r="U18" s="69">
        <f t="shared" si="0"/>
        <v>0.10633711798429824</v>
      </c>
    </row>
    <row r="19" spans="1:21">
      <c r="A19" s="67" t="s">
        <v>91</v>
      </c>
      <c r="B19" s="30">
        <v>19403.3</v>
      </c>
      <c r="C19" s="30">
        <v>32793.199999999997</v>
      </c>
      <c r="D19" s="30">
        <v>38011.699999999997</v>
      </c>
      <c r="E19" s="30">
        <v>81081.5</v>
      </c>
      <c r="F19" s="30">
        <v>101695</v>
      </c>
      <c r="G19" s="70"/>
      <c r="H19" s="19"/>
      <c r="I19" s="30">
        <v>3515559</v>
      </c>
      <c r="J19" s="30">
        <v>4132</v>
      </c>
      <c r="K19" s="30">
        <v>6264</v>
      </c>
      <c r="M19" s="69"/>
      <c r="N19" s="69"/>
      <c r="O19" s="69">
        <f t="shared" si="1"/>
        <v>5.0961070034471485E-2</v>
      </c>
      <c r="P19" s="69">
        <f t="shared" si="2"/>
        <v>6.1595948670042776E-2</v>
      </c>
      <c r="R19" s="30">
        <v>5351</v>
      </c>
      <c r="S19" s="30">
        <v>5454</v>
      </c>
      <c r="U19" s="69">
        <f t="shared" si="0"/>
        <v>2.3860702823332858E-3</v>
      </c>
    </row>
    <row r="20" spans="1:21">
      <c r="A20" s="67" t="s">
        <v>75</v>
      </c>
      <c r="B20" s="30">
        <v>18601</v>
      </c>
      <c r="C20" s="30">
        <v>38478.6</v>
      </c>
      <c r="D20" s="30">
        <v>42005.2</v>
      </c>
      <c r="E20" s="30">
        <v>86816.9</v>
      </c>
      <c r="F20" s="30">
        <v>100980.5</v>
      </c>
      <c r="G20" s="18"/>
      <c r="H20" s="19"/>
      <c r="I20" s="30">
        <v>13391970</v>
      </c>
      <c r="J20" s="30">
        <v>15318</v>
      </c>
      <c r="K20" s="30">
        <v>23745</v>
      </c>
      <c r="M20" s="69"/>
      <c r="N20" s="69"/>
      <c r="O20" s="69">
        <f t="shared" si="1"/>
        <v>0.17644030136989458</v>
      </c>
      <c r="P20" s="69">
        <f t="shared" si="2"/>
        <v>0.23514440906907769</v>
      </c>
      <c r="R20" s="30">
        <v>8589</v>
      </c>
      <c r="S20" s="30">
        <v>18714</v>
      </c>
      <c r="U20" s="69">
        <f t="shared" si="0"/>
        <v>0.10224465823696116</v>
      </c>
    </row>
    <row r="21" spans="1:21">
      <c r="A21" s="67" t="s">
        <v>35</v>
      </c>
      <c r="B21" s="30">
        <v>9738.7999999999993</v>
      </c>
      <c r="C21" s="30">
        <v>15542.1</v>
      </c>
      <c r="D21" s="30">
        <v>18525.400000000001</v>
      </c>
      <c r="E21" s="30">
        <v>27335.7</v>
      </c>
      <c r="F21" s="30">
        <v>28826.3</v>
      </c>
      <c r="G21" s="70"/>
      <c r="H21" s="19"/>
      <c r="I21" s="30">
        <v>15630631</v>
      </c>
      <c r="J21" s="30">
        <v>15435</v>
      </c>
      <c r="K21" s="30">
        <v>15499</v>
      </c>
      <c r="M21" s="69"/>
      <c r="N21" s="69"/>
      <c r="O21" s="69">
        <f t="shared" si="1"/>
        <v>0.56464623185065677</v>
      </c>
      <c r="P21" s="69">
        <f t="shared" si="2"/>
        <v>0.53766872612857008</v>
      </c>
      <c r="R21" s="30">
        <v>11765</v>
      </c>
      <c r="S21" s="30">
        <v>12780</v>
      </c>
      <c r="U21" s="69">
        <f t="shared" si="0"/>
        <v>1.0397738012083435E-2</v>
      </c>
    </row>
    <row r="22" spans="1:21">
      <c r="A22" s="67" t="s">
        <v>76</v>
      </c>
      <c r="B22" s="30">
        <v>2145</v>
      </c>
      <c r="C22" s="30">
        <v>4511.1000000000004</v>
      </c>
      <c r="D22" s="30">
        <v>35486.400000000001</v>
      </c>
      <c r="E22" s="30">
        <v>158440.29999999999</v>
      </c>
      <c r="F22" s="30">
        <v>186188.79999999999</v>
      </c>
      <c r="G22" s="70"/>
      <c r="H22" s="19"/>
      <c r="I22" s="30">
        <v>4907371</v>
      </c>
      <c r="J22" s="30">
        <v>5566</v>
      </c>
      <c r="K22" s="30">
        <v>6662</v>
      </c>
      <c r="M22" s="69"/>
      <c r="N22" s="69"/>
      <c r="O22" s="69">
        <f t="shared" si="1"/>
        <v>3.5129951155103846E-2</v>
      </c>
      <c r="P22" s="69">
        <f t="shared" si="2"/>
        <v>3.578088477932078E-2</v>
      </c>
      <c r="R22" s="30">
        <v>3271</v>
      </c>
      <c r="S22" s="30">
        <v>6338</v>
      </c>
      <c r="U22" s="69">
        <f t="shared" si="0"/>
        <v>8.6197906319423145E-2</v>
      </c>
    </row>
    <row r="23" spans="1:21">
      <c r="A23" s="67" t="s">
        <v>77</v>
      </c>
      <c r="B23" s="30">
        <v>46641.3</v>
      </c>
      <c r="C23" s="30">
        <v>96247</v>
      </c>
      <c r="D23" s="30">
        <v>126761.1</v>
      </c>
      <c r="E23" s="30">
        <v>196137</v>
      </c>
      <c r="F23" s="30">
        <v>230169.2</v>
      </c>
      <c r="G23" s="70"/>
      <c r="H23" s="19"/>
      <c r="I23" s="30">
        <v>41643424</v>
      </c>
      <c r="J23" s="30">
        <v>54365</v>
      </c>
      <c r="K23" s="30">
        <v>79101</v>
      </c>
      <c r="M23" s="69"/>
      <c r="N23" s="69"/>
      <c r="O23" s="69">
        <f t="shared" si="1"/>
        <v>0.27717870672030265</v>
      </c>
      <c r="P23" s="69">
        <f t="shared" si="2"/>
        <v>0.34366457371359849</v>
      </c>
      <c r="R23" s="30">
        <v>27315</v>
      </c>
      <c r="S23" s="30">
        <v>60947</v>
      </c>
      <c r="U23" s="69">
        <f t="shared" si="0"/>
        <v>0.10552582224895946</v>
      </c>
    </row>
    <row r="24" spans="1:21">
      <c r="A24" s="67" t="s">
        <v>78</v>
      </c>
      <c r="B24" s="30">
        <v>8861</v>
      </c>
      <c r="C24" s="30">
        <v>17527.400000000001</v>
      </c>
      <c r="D24" s="30">
        <v>23590.2</v>
      </c>
      <c r="E24" s="30">
        <v>44234.2</v>
      </c>
      <c r="F24" s="30">
        <v>44302.5</v>
      </c>
      <c r="G24" s="70"/>
      <c r="J24" s="35">
        <v>8465</v>
      </c>
      <c r="K24" s="30">
        <v>14415</v>
      </c>
      <c r="M24" s="69"/>
      <c r="N24" s="69"/>
      <c r="O24" s="69">
        <f t="shared" si="1"/>
        <v>0.19136776521334173</v>
      </c>
      <c r="P24" s="69">
        <f t="shared" si="2"/>
        <v>0.32537667174538681</v>
      </c>
      <c r="R24" s="30">
        <v>3686</v>
      </c>
      <c r="S24" s="30">
        <v>12317</v>
      </c>
      <c r="U24" s="69">
        <f t="shared" si="0"/>
        <v>0.16276968693910621</v>
      </c>
    </row>
    <row r="25" spans="1:21">
      <c r="A25" s="67" t="s">
        <v>79</v>
      </c>
      <c r="B25" s="30">
        <v>38913.9</v>
      </c>
      <c r="C25" s="30">
        <v>84359.3</v>
      </c>
      <c r="D25" s="30">
        <v>97814.1</v>
      </c>
      <c r="E25" s="30">
        <v>180435</v>
      </c>
      <c r="F25" s="30">
        <v>204569</v>
      </c>
      <c r="G25" s="70"/>
      <c r="H25" s="19"/>
      <c r="I25" s="30">
        <v>38054004</v>
      </c>
      <c r="J25" s="30">
        <v>45871</v>
      </c>
      <c r="K25" s="30">
        <v>89923</v>
      </c>
      <c r="M25" s="69"/>
      <c r="N25" s="69"/>
      <c r="O25" s="69">
        <f t="shared" si="1"/>
        <v>0.25422451298251447</v>
      </c>
      <c r="P25" s="69">
        <f t="shared" si="2"/>
        <v>0.43957295582419625</v>
      </c>
      <c r="R25" s="30">
        <v>29215</v>
      </c>
      <c r="S25" s="30">
        <v>74688</v>
      </c>
      <c r="U25" s="69">
        <f t="shared" si="0"/>
        <v>0.12449005121577783</v>
      </c>
    </row>
    <row r="26" spans="1:21">
      <c r="A26" s="67" t="s">
        <v>80</v>
      </c>
      <c r="B26" s="30">
        <v>54639.5</v>
      </c>
      <c r="C26" s="30">
        <v>101055</v>
      </c>
      <c r="D26" s="30">
        <v>146390.9</v>
      </c>
      <c r="E26" s="30">
        <v>212967.7</v>
      </c>
      <c r="F26" s="30">
        <v>233098.1</v>
      </c>
      <c r="G26" s="70"/>
      <c r="H26" s="19"/>
      <c r="I26" s="30">
        <v>16556097</v>
      </c>
      <c r="J26" s="30">
        <v>22602</v>
      </c>
      <c r="K26" s="30">
        <v>34345</v>
      </c>
      <c r="M26" s="69"/>
      <c r="N26" s="69"/>
      <c r="O26" s="69">
        <f t="shared" si="1"/>
        <v>0.10612876976179955</v>
      </c>
      <c r="P26" s="69">
        <f t="shared" si="2"/>
        <v>0.14734139832113605</v>
      </c>
      <c r="R26" s="30">
        <v>11714</v>
      </c>
      <c r="S26" s="30">
        <v>27595</v>
      </c>
      <c r="U26" s="69">
        <f t="shared" si="0"/>
        <v>0.1130524946136231</v>
      </c>
    </row>
    <row r="27" spans="1:21">
      <c r="A27" s="67" t="s">
        <v>81</v>
      </c>
      <c r="B27" s="30">
        <v>37400.800000000003</v>
      </c>
      <c r="C27" s="30">
        <v>85816.6</v>
      </c>
      <c r="D27" s="30">
        <v>87963.9</v>
      </c>
      <c r="E27" s="30">
        <v>196849.3</v>
      </c>
      <c r="F27" s="30">
        <v>249861</v>
      </c>
      <c r="G27" s="70"/>
      <c r="H27" s="19"/>
      <c r="I27" s="30">
        <v>6980801</v>
      </c>
      <c r="J27" s="30">
        <v>7784</v>
      </c>
      <c r="K27" s="30">
        <v>15953</v>
      </c>
      <c r="M27" s="69"/>
      <c r="N27" s="69"/>
      <c r="O27" s="69">
        <f t="shared" si="1"/>
        <v>3.9542939700572981E-2</v>
      </c>
      <c r="P27" s="69">
        <f t="shared" si="2"/>
        <v>6.384749920956051E-2</v>
      </c>
      <c r="R27" s="30">
        <v>11419</v>
      </c>
      <c r="S27" s="30">
        <v>14080</v>
      </c>
      <c r="U27" s="69">
        <f t="shared" si="0"/>
        <v>2.6530417723761968E-2</v>
      </c>
    </row>
    <row r="28" spans="1:21">
      <c r="A28" s="67" t="s">
        <v>82</v>
      </c>
      <c r="B28" s="30">
        <v>45706.7</v>
      </c>
      <c r="C28" s="30">
        <v>101258.2</v>
      </c>
      <c r="D28" s="30">
        <v>124114.3</v>
      </c>
      <c r="E28" s="30">
        <v>238718.6</v>
      </c>
      <c r="F28" s="30">
        <v>278614.09999999998</v>
      </c>
      <c r="G28" s="70"/>
      <c r="H28" s="19"/>
      <c r="I28" s="30">
        <v>29496591</v>
      </c>
      <c r="J28" s="30">
        <v>34827</v>
      </c>
      <c r="K28" s="30">
        <v>61520</v>
      </c>
      <c r="M28" s="69"/>
      <c r="N28" s="69"/>
      <c r="O28" s="69">
        <f t="shared" si="1"/>
        <v>0.14589143870649376</v>
      </c>
      <c r="P28" s="69">
        <f t="shared" si="2"/>
        <v>0.2208072025069801</v>
      </c>
      <c r="R28" s="30">
        <v>23257</v>
      </c>
      <c r="S28" s="30">
        <v>55037</v>
      </c>
      <c r="U28" s="69">
        <f t="shared" si="0"/>
        <v>0.11368567248117722</v>
      </c>
    </row>
    <row r="29" spans="1:21">
      <c r="A29" s="67" t="s">
        <v>89</v>
      </c>
      <c r="B29" s="30">
        <v>34781.9</v>
      </c>
      <c r="C29" s="30">
        <v>68536.399999999994</v>
      </c>
      <c r="D29" s="30">
        <v>85828.7</v>
      </c>
      <c r="E29" s="30">
        <v>411023.9</v>
      </c>
      <c r="F29" s="30">
        <v>690986.6</v>
      </c>
      <c r="G29" s="70"/>
      <c r="I29" s="30">
        <v>21235124</v>
      </c>
      <c r="J29" s="30">
        <v>23335</v>
      </c>
      <c r="K29" s="30">
        <v>37162</v>
      </c>
      <c r="M29" s="69"/>
      <c r="N29" s="69"/>
      <c r="O29" s="69">
        <f t="shared" si="1"/>
        <v>5.6772854327935669E-2</v>
      </c>
      <c r="P29" s="69">
        <f t="shared" si="2"/>
        <v>5.3781071876068218E-2</v>
      </c>
      <c r="R29" s="30">
        <v>11810</v>
      </c>
      <c r="S29" s="30">
        <v>34655</v>
      </c>
      <c r="U29" s="69">
        <f t="shared" si="0"/>
        <v>0.14403549908524416</v>
      </c>
    </row>
    <row r="30" spans="1:21">
      <c r="A30" s="67" t="s">
        <v>83</v>
      </c>
      <c r="B30" s="31">
        <v>33985.300000000003</v>
      </c>
      <c r="C30" s="31">
        <v>69669.399999999994</v>
      </c>
      <c r="D30" s="31">
        <v>80397.399999999994</v>
      </c>
      <c r="E30" s="31">
        <v>150197.6</v>
      </c>
      <c r="F30" s="31">
        <v>188419</v>
      </c>
      <c r="G30" s="18"/>
      <c r="H30" s="19"/>
      <c r="I30" s="30">
        <v>28009740</v>
      </c>
      <c r="J30" s="30">
        <v>32491</v>
      </c>
      <c r="K30" s="30">
        <v>56461</v>
      </c>
      <c r="M30" s="69"/>
      <c r="N30" s="69"/>
      <c r="O30" s="69">
        <f t="shared" si="1"/>
        <v>0.21632169888200609</v>
      </c>
      <c r="P30" s="69">
        <f t="shared" si="2"/>
        <v>0.29965661637096047</v>
      </c>
      <c r="R30" s="30">
        <v>15211</v>
      </c>
      <c r="S30" s="30">
        <v>49360</v>
      </c>
      <c r="U30" s="69">
        <f t="shared" si="0"/>
        <v>0.15851636539723901</v>
      </c>
    </row>
    <row r="31" spans="1:21">
      <c r="A31" s="67" t="s">
        <v>84</v>
      </c>
      <c r="B31" s="30">
        <v>11459.7</v>
      </c>
      <c r="C31" s="30">
        <v>21261.5</v>
      </c>
      <c r="D31" s="30">
        <v>27921.9</v>
      </c>
      <c r="E31" s="30">
        <v>48064.1</v>
      </c>
      <c r="F31" s="30">
        <v>59658.6</v>
      </c>
      <c r="G31" s="70"/>
      <c r="H31" s="19"/>
      <c r="I31" s="30">
        <v>10838312</v>
      </c>
      <c r="J31" s="30">
        <v>7969</v>
      </c>
      <c r="K31" s="30">
        <v>14084</v>
      </c>
      <c r="M31" s="69"/>
      <c r="N31" s="69"/>
      <c r="O31" s="69">
        <f t="shared" si="1"/>
        <v>0.16579942202184167</v>
      </c>
      <c r="P31" s="69">
        <f t="shared" si="2"/>
        <v>0.23607660923990842</v>
      </c>
      <c r="R31" s="30">
        <v>2926</v>
      </c>
      <c r="S31" s="30">
        <v>12008</v>
      </c>
      <c r="U31" s="69">
        <f t="shared" si="0"/>
        <v>0.19302500059204664</v>
      </c>
    </row>
    <row r="32" spans="1:21">
      <c r="A32" s="68" t="s">
        <v>85</v>
      </c>
      <c r="B32" s="30">
        <v>28465.5</v>
      </c>
      <c r="C32" s="30">
        <v>54938.400000000001</v>
      </c>
      <c r="D32" s="30">
        <v>61051.8</v>
      </c>
      <c r="E32" s="30">
        <v>104565</v>
      </c>
      <c r="F32" s="30">
        <v>107101.8</v>
      </c>
      <c r="G32" s="20"/>
      <c r="H32" s="19"/>
      <c r="I32" s="30">
        <v>11134754</v>
      </c>
      <c r="J32" s="30">
        <v>12261</v>
      </c>
      <c r="K32" s="30">
        <v>15062</v>
      </c>
      <c r="M32" s="69"/>
      <c r="N32" s="69"/>
      <c r="O32" s="69">
        <f t="shared" si="1"/>
        <v>0.11725720843494478</v>
      </c>
      <c r="P32" s="69">
        <f t="shared" si="2"/>
        <v>0.14063255706253303</v>
      </c>
      <c r="R32" s="30">
        <v>6797</v>
      </c>
      <c r="S32" s="30">
        <v>14098</v>
      </c>
      <c r="U32" s="69">
        <f t="shared" si="0"/>
        <v>9.5481453966437257E-2</v>
      </c>
    </row>
    <row r="33" spans="1:21">
      <c r="A33" s="68" t="s">
        <v>86</v>
      </c>
      <c r="B33" s="30">
        <v>44375.199999999997</v>
      </c>
      <c r="C33" s="30">
        <v>83115.399999999994</v>
      </c>
      <c r="D33" s="30">
        <v>101009.60000000001</v>
      </c>
      <c r="E33" s="30">
        <v>146778</v>
      </c>
      <c r="F33" s="30">
        <v>159182.6</v>
      </c>
      <c r="G33" s="20"/>
      <c r="H33" s="19"/>
      <c r="I33" s="30">
        <v>8400522</v>
      </c>
      <c r="J33" s="30">
        <v>11072</v>
      </c>
      <c r="K33" s="30">
        <v>13565</v>
      </c>
      <c r="M33" s="69"/>
      <c r="N33" s="69"/>
      <c r="O33" s="69">
        <f t="shared" si="1"/>
        <v>7.5433648094401062E-2</v>
      </c>
      <c r="P33" s="69">
        <f t="shared" si="2"/>
        <v>8.521660030681745E-2</v>
      </c>
      <c r="R33" s="30">
        <v>6876</v>
      </c>
      <c r="S33" s="30">
        <v>10804</v>
      </c>
      <c r="U33" s="69">
        <f t="shared" si="0"/>
        <v>5.8110656838217922E-2</v>
      </c>
    </row>
    <row r="34" spans="1:21">
      <c r="A34" s="67" t="s">
        <v>87</v>
      </c>
      <c r="B34" s="32">
        <v>33656.800000000003</v>
      </c>
      <c r="C34" s="32">
        <v>65147</v>
      </c>
      <c r="D34" s="32">
        <v>74052.399999999994</v>
      </c>
      <c r="E34" s="32">
        <v>135763.4</v>
      </c>
      <c r="F34" s="32">
        <v>172683.9</v>
      </c>
      <c r="G34" s="70"/>
      <c r="H34" s="19"/>
      <c r="I34" s="30">
        <v>22259583</v>
      </c>
      <c r="J34" s="30">
        <v>23162</v>
      </c>
      <c r="K34" s="30">
        <v>31934</v>
      </c>
      <c r="M34" s="69"/>
      <c r="N34" s="69"/>
      <c r="O34" s="69">
        <f t="shared" si="1"/>
        <v>0.17060562714251412</v>
      </c>
      <c r="P34" s="69">
        <f t="shared" si="2"/>
        <v>0.18492748889734364</v>
      </c>
      <c r="R34" s="30">
        <v>12228</v>
      </c>
      <c r="S34" s="30">
        <v>27466</v>
      </c>
      <c r="U34" s="69">
        <f t="shared" si="0"/>
        <v>0.10644542710714333</v>
      </c>
    </row>
    <row r="35" spans="1:21">
      <c r="A35" s="67" t="s">
        <v>36</v>
      </c>
      <c r="B35" s="32">
        <v>6612.3</v>
      </c>
      <c r="C35" s="32">
        <v>19529.7</v>
      </c>
      <c r="D35" s="32">
        <v>22482.6</v>
      </c>
      <c r="E35" s="32">
        <v>42806.8</v>
      </c>
      <c r="F35" s="32">
        <v>54632.1</v>
      </c>
      <c r="G35" s="70"/>
      <c r="H35" s="19"/>
      <c r="I35" s="30">
        <v>120500</v>
      </c>
      <c r="J35" s="30">
        <v>5243</v>
      </c>
      <c r="K35" s="30">
        <v>11844</v>
      </c>
      <c r="M35" s="69"/>
      <c r="N35" s="69"/>
      <c r="O35" s="69">
        <f t="shared" si="1"/>
        <v>0.12248054047487782</v>
      </c>
      <c r="P35" s="69">
        <f t="shared" si="2"/>
        <v>0.21679562015738002</v>
      </c>
      <c r="R35" s="30">
        <v>4063</v>
      </c>
      <c r="S35" s="30">
        <v>10762</v>
      </c>
      <c r="U35" s="69">
        <f t="shared" si="0"/>
        <v>0.12948578796566279</v>
      </c>
    </row>
    <row r="36" spans="1:21">
      <c r="A36" s="67" t="s">
        <v>90</v>
      </c>
      <c r="B36" s="32">
        <v>3768.2</v>
      </c>
      <c r="C36" s="32">
        <v>12263.9</v>
      </c>
      <c r="D36" s="32">
        <v>17457.400000000001</v>
      </c>
      <c r="E36" s="32">
        <v>70567.7</v>
      </c>
      <c r="F36" s="32">
        <v>70810.899999999994</v>
      </c>
      <c r="G36" s="70"/>
      <c r="J36" s="35">
        <v>6530</v>
      </c>
      <c r="K36" s="30">
        <v>13606</v>
      </c>
      <c r="M36" s="69"/>
      <c r="N36" s="69"/>
      <c r="O36" s="69">
        <f t="shared" si="1"/>
        <v>9.2535253380796031E-2</v>
      </c>
      <c r="P36" s="69">
        <f t="shared" si="2"/>
        <v>0.19214555951131818</v>
      </c>
      <c r="R36" s="30">
        <v>1671</v>
      </c>
      <c r="S36" s="30">
        <v>12958</v>
      </c>
      <c r="U36" s="69">
        <f t="shared" si="0"/>
        <v>0.29179973380600743</v>
      </c>
    </row>
    <row r="37" spans="1:21">
      <c r="A37" s="21" t="s">
        <v>88</v>
      </c>
      <c r="B37" s="33">
        <v>54601.3</v>
      </c>
      <c r="C37" s="33">
        <v>86407.9</v>
      </c>
      <c r="D37" s="33">
        <v>113042.5</v>
      </c>
      <c r="E37" s="33">
        <v>175064.1</v>
      </c>
      <c r="F37" s="33">
        <v>206846</v>
      </c>
      <c r="G37" s="18"/>
      <c r="H37" s="19"/>
      <c r="I37" s="30"/>
      <c r="J37" s="30"/>
      <c r="K37" s="56"/>
      <c r="M37" s="69"/>
      <c r="N37" s="69"/>
      <c r="O37" s="69"/>
      <c r="P37" s="69"/>
      <c r="R37" s="56"/>
      <c r="S37" s="56"/>
      <c r="U37" s="69"/>
    </row>
    <row r="38" spans="1:21">
      <c r="A38" s="21" t="s">
        <v>4</v>
      </c>
      <c r="B38" s="33">
        <v>4518.2</v>
      </c>
      <c r="C38" s="33">
        <v>8772.6</v>
      </c>
      <c r="D38" s="33">
        <v>12110.9</v>
      </c>
      <c r="E38" s="33">
        <v>24252.1</v>
      </c>
      <c r="F38" s="33">
        <v>30163.8</v>
      </c>
      <c r="G38" s="18"/>
      <c r="H38" s="19"/>
      <c r="I38" s="30"/>
      <c r="J38" s="30"/>
      <c r="K38" s="56"/>
      <c r="M38" s="69"/>
      <c r="N38" s="69"/>
      <c r="O38" s="69"/>
      <c r="P38" s="69"/>
      <c r="R38" s="56"/>
      <c r="S38" s="56"/>
      <c r="U38" s="69"/>
    </row>
    <row r="39" spans="1:21">
      <c r="A39" s="67" t="s">
        <v>37</v>
      </c>
      <c r="B39" s="32">
        <v>3382.7</v>
      </c>
      <c r="C39" s="32">
        <v>5042.6000000000004</v>
      </c>
      <c r="D39" s="32">
        <v>6449.4</v>
      </c>
      <c r="E39" s="32">
        <v>11800.5</v>
      </c>
      <c r="F39" s="32">
        <v>13823.7</v>
      </c>
      <c r="G39" s="70"/>
      <c r="M39" s="69"/>
      <c r="N39" s="69"/>
      <c r="O39" s="69"/>
      <c r="P39" s="69"/>
      <c r="U39" s="69"/>
    </row>
    <row r="40" spans="1:21">
      <c r="A40" s="67" t="s">
        <v>38</v>
      </c>
      <c r="B40" s="32">
        <v>82.2</v>
      </c>
      <c r="C40" s="32">
        <v>569.20000000000005</v>
      </c>
      <c r="D40" s="32">
        <v>829.3</v>
      </c>
      <c r="E40" s="32">
        <v>2386.9</v>
      </c>
      <c r="F40" s="32">
        <v>3217.2</v>
      </c>
      <c r="G40" s="70"/>
      <c r="M40" s="69"/>
      <c r="N40" s="69"/>
      <c r="O40" s="69"/>
      <c r="P40" s="69"/>
      <c r="U40" s="69"/>
    </row>
    <row r="41" spans="1:21">
      <c r="A41" s="67" t="s">
        <v>92</v>
      </c>
      <c r="B41" s="32">
        <v>1053.3</v>
      </c>
      <c r="C41" s="32">
        <v>3142.5</v>
      </c>
      <c r="D41" s="32">
        <v>4795.3999999999996</v>
      </c>
      <c r="E41" s="32">
        <v>9920.9</v>
      </c>
      <c r="F41" s="32">
        <v>12942</v>
      </c>
      <c r="G41" s="70"/>
      <c r="M41" s="69"/>
      <c r="N41" s="69"/>
      <c r="O41" s="69"/>
      <c r="P41" s="69"/>
      <c r="U41" s="69"/>
    </row>
    <row r="42" spans="1:21">
      <c r="A42" s="68" t="s">
        <v>39</v>
      </c>
      <c r="B42" s="30"/>
      <c r="C42" s="30">
        <v>18.3</v>
      </c>
      <c r="D42" s="30">
        <v>36.799999999999997</v>
      </c>
      <c r="E42" s="30">
        <v>143.80000000000001</v>
      </c>
      <c r="F42" s="30">
        <v>180.9</v>
      </c>
      <c r="G42" s="20"/>
      <c r="H42" s="19"/>
      <c r="I42" s="30"/>
      <c r="J42" s="30"/>
      <c r="P42" s="69"/>
      <c r="U42" s="69"/>
    </row>
    <row r="43" spans="1:21">
      <c r="A43" s="68"/>
      <c r="B43" s="30"/>
      <c r="C43" s="30"/>
      <c r="D43" s="30"/>
      <c r="E43" s="30"/>
      <c r="F43" s="30"/>
      <c r="G43" s="20"/>
      <c r="H43" s="19"/>
      <c r="I43" s="30"/>
      <c r="J43" s="30"/>
      <c r="P43" s="69"/>
      <c r="U43" s="69"/>
    </row>
    <row r="44" spans="1:21">
      <c r="A44" s="68"/>
      <c r="B44" s="30"/>
      <c r="C44" s="30"/>
      <c r="D44" s="30"/>
      <c r="E44" s="30"/>
      <c r="F44" s="30"/>
      <c r="G44" s="20"/>
      <c r="H44" s="19"/>
      <c r="I44" s="30"/>
      <c r="J44" s="30"/>
      <c r="P44" s="69"/>
      <c r="U44" s="69"/>
    </row>
    <row r="45" spans="1:21">
      <c r="A45" s="71" t="s">
        <v>103</v>
      </c>
      <c r="B45" s="22"/>
      <c r="C45" s="22"/>
      <c r="D45" s="22"/>
      <c r="E45" s="22"/>
      <c r="F45" s="23"/>
      <c r="G45" s="20"/>
    </row>
    <row r="46" spans="1:21">
      <c r="A46" s="84"/>
      <c r="B46" s="61" t="s">
        <v>107</v>
      </c>
      <c r="C46" s="61"/>
      <c r="D46" s="62" t="s">
        <v>94</v>
      </c>
      <c r="E46" s="85"/>
      <c r="F46" s="63" t="s">
        <v>105</v>
      </c>
      <c r="G46" s="70"/>
    </row>
    <row r="47" spans="1:21">
      <c r="A47" s="76" t="s">
        <v>40</v>
      </c>
      <c r="B47" s="59">
        <f>K13</f>
        <v>125449</v>
      </c>
      <c r="C47" s="59"/>
      <c r="D47" s="77">
        <f>P13-O13</f>
        <v>5.5243692753943072E-2</v>
      </c>
      <c r="E47" s="17"/>
      <c r="F47" s="78">
        <f>P13</f>
        <v>0.13269781731770564</v>
      </c>
      <c r="G47" s="70"/>
    </row>
    <row r="48" spans="1:21">
      <c r="A48" s="76" t="s">
        <v>41</v>
      </c>
      <c r="B48" s="59">
        <f>K14</f>
        <v>41343</v>
      </c>
      <c r="C48" s="59"/>
      <c r="D48" s="77">
        <f>P14-O14</f>
        <v>0.16226144956092253</v>
      </c>
      <c r="E48" s="59"/>
      <c r="F48" s="78">
        <f>P14</f>
        <v>0.39189943683947603</v>
      </c>
      <c r="I48" s="59"/>
    </row>
    <row r="49" spans="1:22">
      <c r="A49" s="76" t="s">
        <v>34</v>
      </c>
      <c r="B49" s="59">
        <f t="shared" ref="B49:B54" si="3">K16</f>
        <v>36752</v>
      </c>
      <c r="C49" s="59"/>
      <c r="D49" s="77">
        <f t="shared" ref="D49:D54" si="4">P16-O16</f>
        <v>6.667129733987226E-2</v>
      </c>
      <c r="E49" s="59"/>
      <c r="F49" s="78">
        <f t="shared" ref="F49:F54" si="5">P16</f>
        <v>0.21084057418946969</v>
      </c>
      <c r="I49" s="59"/>
    </row>
    <row r="50" spans="1:22">
      <c r="A50" s="76" t="s">
        <v>42</v>
      </c>
      <c r="B50" s="59">
        <f t="shared" si="3"/>
        <v>69093</v>
      </c>
      <c r="C50" s="59"/>
      <c r="D50" s="77">
        <f t="shared" si="4"/>
        <v>0.12671709699822115</v>
      </c>
      <c r="E50" s="59"/>
      <c r="F50" s="78">
        <f t="shared" si="5"/>
        <v>0.33670379880324025</v>
      </c>
      <c r="I50" s="59"/>
    </row>
    <row r="51" spans="1:22">
      <c r="A51" s="76" t="s">
        <v>43</v>
      </c>
      <c r="B51" s="59">
        <f t="shared" si="3"/>
        <v>57091</v>
      </c>
      <c r="C51" s="59"/>
      <c r="D51" s="77">
        <f t="shared" si="4"/>
        <v>0.12193347486856218</v>
      </c>
      <c r="E51" s="59"/>
      <c r="F51" s="78">
        <f t="shared" si="5"/>
        <v>0.32452801015915744</v>
      </c>
    </row>
    <row r="52" spans="1:22">
      <c r="A52" s="76" t="s">
        <v>44</v>
      </c>
      <c r="B52" s="59">
        <f t="shared" si="3"/>
        <v>6264</v>
      </c>
      <c r="C52" s="59"/>
      <c r="D52" s="77">
        <f t="shared" si="4"/>
        <v>1.063487863557129E-2</v>
      </c>
      <c r="E52" s="59"/>
      <c r="F52" s="78">
        <f t="shared" si="5"/>
        <v>6.1595948670042776E-2</v>
      </c>
    </row>
    <row r="53" spans="1:22">
      <c r="A53" s="76" t="s">
        <v>45</v>
      </c>
      <c r="B53" s="59">
        <f t="shared" si="3"/>
        <v>23745</v>
      </c>
      <c r="C53" s="59"/>
      <c r="D53" s="77">
        <f t="shared" si="4"/>
        <v>5.8704107699183106E-2</v>
      </c>
      <c r="E53" s="59"/>
      <c r="F53" s="78">
        <f t="shared" si="5"/>
        <v>0.23514440906907769</v>
      </c>
    </row>
    <row r="54" spans="1:22">
      <c r="A54" s="76" t="s">
        <v>46</v>
      </c>
      <c r="B54" s="59">
        <f t="shared" si="3"/>
        <v>15499</v>
      </c>
      <c r="C54" s="59"/>
      <c r="D54" s="77">
        <f t="shared" si="4"/>
        <v>-2.6977505722086681E-2</v>
      </c>
      <c r="E54" s="59"/>
      <c r="F54" s="78">
        <f t="shared" si="5"/>
        <v>0.53766872612857008</v>
      </c>
    </row>
    <row r="55" spans="1:22">
      <c r="A55" s="76" t="s">
        <v>47</v>
      </c>
      <c r="B55" s="59">
        <f t="shared" ref="B55:B62" si="6">K23</f>
        <v>79101</v>
      </c>
      <c r="C55" s="59"/>
      <c r="D55" s="77">
        <f t="shared" ref="D55:D62" si="7">P23-O23</f>
        <v>6.6485866993295839E-2</v>
      </c>
      <c r="E55" s="59"/>
      <c r="F55" s="78">
        <f t="shared" ref="F55:F62" si="8">P23</f>
        <v>0.34366457371359849</v>
      </c>
    </row>
    <row r="56" spans="1:22">
      <c r="A56" s="76" t="s">
        <v>48</v>
      </c>
      <c r="B56" s="59">
        <f t="shared" si="6"/>
        <v>14415</v>
      </c>
      <c r="C56" s="59"/>
      <c r="D56" s="77">
        <f t="shared" si="7"/>
        <v>0.13400890653204509</v>
      </c>
      <c r="E56" s="59"/>
      <c r="F56" s="78">
        <f t="shared" si="8"/>
        <v>0.32537667174538681</v>
      </c>
    </row>
    <row r="57" spans="1:22">
      <c r="A57" s="76" t="s">
        <v>49</v>
      </c>
      <c r="B57" s="59">
        <f t="shared" si="6"/>
        <v>89923</v>
      </c>
      <c r="C57" s="59"/>
      <c r="D57" s="77">
        <f t="shared" si="7"/>
        <v>0.18534844284168178</v>
      </c>
      <c r="E57" s="59"/>
      <c r="F57" s="78">
        <f t="shared" si="8"/>
        <v>0.43957295582419625</v>
      </c>
    </row>
    <row r="58" spans="1:22">
      <c r="A58" s="76" t="s">
        <v>50</v>
      </c>
      <c r="B58" s="59">
        <f t="shared" si="6"/>
        <v>34345</v>
      </c>
      <c r="C58" s="59"/>
      <c r="D58" s="77">
        <f t="shared" si="7"/>
        <v>4.1212628559336495E-2</v>
      </c>
      <c r="E58" s="59"/>
      <c r="F58" s="78">
        <f t="shared" si="8"/>
        <v>0.14734139832113605</v>
      </c>
    </row>
    <row r="59" spans="1:22">
      <c r="A59" s="76" t="s">
        <v>51</v>
      </c>
      <c r="B59" s="59">
        <f t="shared" si="6"/>
        <v>15953</v>
      </c>
      <c r="C59" s="59"/>
      <c r="D59" s="77">
        <f t="shared" si="7"/>
        <v>2.4304559508987529E-2</v>
      </c>
      <c r="E59" s="59"/>
      <c r="F59" s="78">
        <f t="shared" si="8"/>
        <v>6.384749920956051E-2</v>
      </c>
    </row>
    <row r="60" spans="1:22">
      <c r="A60" s="76" t="s">
        <v>52</v>
      </c>
      <c r="B60" s="59">
        <f t="shared" si="6"/>
        <v>61520</v>
      </c>
      <c r="C60" s="59"/>
      <c r="D60" s="77">
        <f t="shared" si="7"/>
        <v>7.491576380048634E-2</v>
      </c>
      <c r="E60" s="59"/>
      <c r="F60" s="78">
        <f t="shared" si="8"/>
        <v>0.2208072025069801</v>
      </c>
    </row>
    <row r="61" spans="1:22">
      <c r="A61" s="79" t="s">
        <v>93</v>
      </c>
      <c r="B61" s="59">
        <f t="shared" si="6"/>
        <v>37162</v>
      </c>
      <c r="C61" s="59"/>
      <c r="D61" s="77">
        <f t="shared" si="7"/>
        <v>-2.9917824518674516E-3</v>
      </c>
      <c r="E61" s="59"/>
      <c r="F61" s="78">
        <f t="shared" si="8"/>
        <v>5.3781071876068218E-2</v>
      </c>
      <c r="V61" s="72"/>
    </row>
    <row r="62" spans="1:22">
      <c r="A62" s="79" t="s">
        <v>53</v>
      </c>
      <c r="B62" s="59">
        <f t="shared" si="6"/>
        <v>56461</v>
      </c>
      <c r="C62" s="59"/>
      <c r="D62" s="77">
        <f t="shared" si="7"/>
        <v>8.3334917488954385E-2</v>
      </c>
      <c r="E62" s="59"/>
      <c r="F62" s="78">
        <f t="shared" si="8"/>
        <v>0.29965661637096047</v>
      </c>
    </row>
    <row r="63" spans="1:22">
      <c r="A63" s="79" t="s">
        <v>55</v>
      </c>
      <c r="B63" s="59">
        <f>K32</f>
        <v>15062</v>
      </c>
      <c r="C63" s="59"/>
      <c r="D63" s="77">
        <f>P32-O32</f>
        <v>2.3375348627588249E-2</v>
      </c>
      <c r="E63" s="59"/>
      <c r="F63" s="78">
        <f>P32</f>
        <v>0.14063255706253303</v>
      </c>
    </row>
    <row r="64" spans="1:22">
      <c r="A64" s="79" t="s">
        <v>56</v>
      </c>
      <c r="B64" s="59">
        <f>K33</f>
        <v>13565</v>
      </c>
      <c r="C64" s="59"/>
      <c r="D64" s="77">
        <f>P33-O33</f>
        <v>9.7829522124163876E-3</v>
      </c>
      <c r="E64" s="59"/>
      <c r="F64" s="78">
        <f>P33</f>
        <v>8.521660030681745E-2</v>
      </c>
    </row>
    <row r="65" spans="1:16">
      <c r="A65" s="80" t="s">
        <v>57</v>
      </c>
      <c r="B65" s="81">
        <f>K34</f>
        <v>31934</v>
      </c>
      <c r="C65" s="81"/>
      <c r="D65" s="82">
        <f>P34-O34</f>
        <v>1.4321861754829524E-2</v>
      </c>
      <c r="E65" s="81"/>
      <c r="F65" s="83">
        <f>P34</f>
        <v>0.18492748889734364</v>
      </c>
    </row>
    <row r="66" spans="1:16">
      <c r="P66" s="72"/>
    </row>
    <row r="67" spans="1:16">
      <c r="P67" s="72"/>
    </row>
  </sheetData>
  <mergeCells count="3">
    <mergeCell ref="B2:F2"/>
    <mergeCell ref="H2:K2"/>
    <mergeCell ref="A1:K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7"/>
  <sheetViews>
    <sheetView workbookViewId="0">
      <pane xSplit="1" ySplit="3" topLeftCell="G31" activePane="bottomRight" state="frozen"/>
      <selection pane="topRight" activeCell="B1" sqref="B1"/>
      <selection pane="bottomLeft" activeCell="A4" sqref="A4"/>
      <selection pane="bottomRight" activeCell="W13" sqref="W13"/>
    </sheetView>
  </sheetViews>
  <sheetFormatPr defaultColWidth="9" defaultRowHeight="13.8"/>
  <cols>
    <col min="1" max="1" width="33.6640625" style="38" customWidth="1"/>
    <col min="2" max="6" width="9" style="38"/>
    <col min="7" max="7" width="11.88671875" style="38" customWidth="1"/>
    <col min="8" max="8" width="2.77734375" style="38" customWidth="1"/>
    <col min="9" max="13" width="9" style="38"/>
    <col min="14" max="14" width="2.21875" style="38" customWidth="1"/>
    <col min="15" max="20" width="9" style="38"/>
    <col min="21" max="21" width="18.21875" style="38" bestFit="1" customWidth="1"/>
    <col min="22" max="16384" width="9" style="38"/>
  </cols>
  <sheetData>
    <row r="1" spans="1:19">
      <c r="A1" s="56" t="s">
        <v>143</v>
      </c>
    </row>
    <row r="2" spans="1:19">
      <c r="A2" s="56"/>
      <c r="B2" s="104" t="s">
        <v>102</v>
      </c>
      <c r="C2" s="104"/>
      <c r="D2" s="104"/>
      <c r="E2" s="104"/>
      <c r="F2" s="104"/>
      <c r="G2" s="104"/>
      <c r="I2" s="104"/>
      <c r="J2" s="104"/>
      <c r="K2" s="104"/>
      <c r="L2" s="104"/>
      <c r="M2" s="104"/>
      <c r="O2" s="95" t="s">
        <v>161</v>
      </c>
      <c r="P2" s="81"/>
      <c r="Q2" s="81"/>
      <c r="R2" s="81"/>
      <c r="S2" s="81"/>
    </row>
    <row r="3" spans="1:19">
      <c r="B3" s="56">
        <v>2005</v>
      </c>
      <c r="C3" s="56">
        <v>2008</v>
      </c>
      <c r="D3" s="56">
        <v>2009</v>
      </c>
      <c r="E3" s="56">
        <v>2010</v>
      </c>
      <c r="F3" s="56">
        <v>2011</v>
      </c>
      <c r="G3" s="56">
        <v>2012</v>
      </c>
      <c r="H3" s="56"/>
      <c r="I3" s="56">
        <v>2008</v>
      </c>
      <c r="J3" s="56">
        <v>2009</v>
      </c>
      <c r="K3" s="56">
        <v>2010</v>
      </c>
      <c r="L3" s="56">
        <v>2011</v>
      </c>
      <c r="M3" s="56">
        <v>2012</v>
      </c>
      <c r="O3" s="56">
        <v>2008</v>
      </c>
      <c r="P3" s="56">
        <v>2009</v>
      </c>
      <c r="Q3" s="56">
        <v>2010</v>
      </c>
      <c r="R3" s="56">
        <v>2011</v>
      </c>
      <c r="S3" s="56">
        <v>2012</v>
      </c>
    </row>
    <row r="4" spans="1:19">
      <c r="A4" s="56" t="s">
        <v>144</v>
      </c>
      <c r="B4" s="91">
        <f t="shared" ref="B4:G4" si="0">B5+B9+B15+B40+B41+B46+B50+B51+B57+B60+B67+B68+B69+B77+B84+B85+B86+B87</f>
        <v>6077202</v>
      </c>
      <c r="C4" s="91">
        <f t="shared" si="0"/>
        <v>7948618</v>
      </c>
      <c r="D4" s="91">
        <f t="shared" si="0"/>
        <v>8718967</v>
      </c>
      <c r="E4" s="91">
        <f t="shared" si="0"/>
        <v>9830896</v>
      </c>
      <c r="F4" s="91">
        <f t="shared" si="0"/>
        <v>10895600</v>
      </c>
      <c r="G4" s="91">
        <f t="shared" si="0"/>
        <v>11084899</v>
      </c>
      <c r="H4" s="56"/>
      <c r="I4" s="91">
        <f>I5+I9+I15+I40+I41+I46+I50+I51+I57+I60+I67+I68+I69+I77+I84+I85+I86+I87</f>
        <v>1799910</v>
      </c>
      <c r="J4" s="91">
        <f>J5+J9+J15+J40+J41+J46+J50+J51+J57+J60+J67+J68+J69+J77+J84+J85+J86+J87</f>
        <v>1932395</v>
      </c>
      <c r="K4" s="91">
        <f>K5+K9+K15+K40+K41+K46+K50+K51+K57+K60+K67+K68+K69+K77+K84+K85+K86+K87</f>
        <v>2321058</v>
      </c>
      <c r="L4" s="91">
        <f>L5+L9+L15+L40+L41+L46+L50+L51+L57+L60+L67+L68+L69+L77+L84+L85+L86+L87</f>
        <v>2451527</v>
      </c>
      <c r="M4" s="91">
        <f>M5+M9+M15+M40+M41+M46+M50+M51+M57+M60+M67+M68+M69+M77+M84+M85+M86+M87</f>
        <v>2362613</v>
      </c>
    </row>
    <row r="5" spans="1:19">
      <c r="A5" s="73" t="s">
        <v>0</v>
      </c>
      <c r="B5" s="90">
        <v>253319</v>
      </c>
      <c r="C5" s="90">
        <v>264751</v>
      </c>
      <c r="D5" s="90">
        <v>262763</v>
      </c>
      <c r="E5" s="90">
        <v>267278</v>
      </c>
      <c r="F5" s="90">
        <v>251172</v>
      </c>
      <c r="G5" s="90">
        <v>269116</v>
      </c>
      <c r="H5" s="90"/>
      <c r="I5" s="90">
        <v>3904</v>
      </c>
      <c r="J5" s="90">
        <v>5876</v>
      </c>
      <c r="K5" s="90">
        <v>3826</v>
      </c>
      <c r="L5" s="90">
        <v>6279</v>
      </c>
      <c r="M5" s="90">
        <v>4765</v>
      </c>
      <c r="O5" s="93">
        <f>(I5/C5)/(I$4/C$4)</f>
        <v>6.5119796672294575E-2</v>
      </c>
      <c r="P5" s="93">
        <f>(J5/D5)/(J$4/D$4)</f>
        <v>0.10089896336621781</v>
      </c>
      <c r="Q5" s="93">
        <f>(K5/E5)/(K$4/E$4)</f>
        <v>6.0630180557876626E-2</v>
      </c>
      <c r="R5" s="93">
        <f>(L5/F5)/(L$4/F$4)</f>
        <v>0.11110503220575606</v>
      </c>
      <c r="S5" s="93">
        <f>(M5/G5)/(M$4/G$4)</f>
        <v>8.3073505503892281E-2</v>
      </c>
    </row>
    <row r="6" spans="1:19">
      <c r="A6" s="88" t="s">
        <v>17</v>
      </c>
      <c r="B6" s="90">
        <v>203217</v>
      </c>
      <c r="C6" s="90">
        <v>211530</v>
      </c>
      <c r="D6" s="90">
        <v>209159</v>
      </c>
      <c r="E6" s="90">
        <v>215118</v>
      </c>
      <c r="F6" s="90">
        <v>193370</v>
      </c>
      <c r="G6" s="90">
        <v>211053</v>
      </c>
      <c r="H6" s="90"/>
      <c r="I6" s="90"/>
      <c r="J6" s="90"/>
      <c r="K6" s="90"/>
      <c r="L6" s="90"/>
      <c r="M6" s="90"/>
    </row>
    <row r="7" spans="1:19">
      <c r="A7" s="88" t="s">
        <v>109</v>
      </c>
      <c r="B7" s="90">
        <v>19646</v>
      </c>
      <c r="C7" s="90">
        <v>19813</v>
      </c>
      <c r="D7" s="90">
        <v>18655</v>
      </c>
      <c r="E7" s="90">
        <v>15687</v>
      </c>
      <c r="F7" s="90">
        <v>19258</v>
      </c>
      <c r="G7" s="90">
        <v>17581</v>
      </c>
      <c r="H7" s="90"/>
      <c r="I7" s="90"/>
      <c r="J7" s="90"/>
      <c r="K7" s="90"/>
      <c r="L7" s="90"/>
      <c r="M7" s="90"/>
    </row>
    <row r="8" spans="1:19">
      <c r="A8" s="88" t="s">
        <v>110</v>
      </c>
      <c r="B8" s="90">
        <v>30456</v>
      </c>
      <c r="C8" s="90">
        <v>33408</v>
      </c>
      <c r="D8" s="90">
        <v>34949</v>
      </c>
      <c r="E8" s="90">
        <v>36473</v>
      </c>
      <c r="F8" s="90">
        <v>38544</v>
      </c>
      <c r="G8" s="90">
        <v>40482</v>
      </c>
      <c r="H8" s="90"/>
      <c r="I8" s="90"/>
      <c r="J8" s="90"/>
      <c r="K8" s="90"/>
      <c r="L8" s="90"/>
      <c r="M8" s="90"/>
    </row>
    <row r="9" spans="1:19">
      <c r="A9" s="73" t="s">
        <v>1</v>
      </c>
      <c r="B9" s="90">
        <v>155120</v>
      </c>
      <c r="C9" s="90">
        <v>182407</v>
      </c>
      <c r="D9" s="90">
        <v>187587</v>
      </c>
      <c r="E9" s="90">
        <v>192040</v>
      </c>
      <c r="F9" s="90">
        <v>196570</v>
      </c>
      <c r="G9" s="90">
        <v>202940</v>
      </c>
      <c r="H9" s="90"/>
      <c r="I9" s="90">
        <v>1590</v>
      </c>
      <c r="J9" s="90">
        <v>1892</v>
      </c>
      <c r="K9" s="90">
        <v>2263</v>
      </c>
      <c r="L9" s="90">
        <v>2629</v>
      </c>
      <c r="M9" s="90">
        <v>2764</v>
      </c>
      <c r="O9" s="93">
        <f>(I9/C9)/(I$4/C$4)</f>
        <v>3.849430293162584E-2</v>
      </c>
      <c r="P9" s="93">
        <f>(J9/D9)/(J$4/D$4)</f>
        <v>4.5507976267613832E-2</v>
      </c>
      <c r="Q9" s="93">
        <f>(K9/E9)/(K$4/E$4)</f>
        <v>4.991142454295746E-2</v>
      </c>
      <c r="R9" s="93">
        <f>(L9/F9)/(L$4/F$4)</f>
        <v>5.9441234263660284E-2</v>
      </c>
      <c r="S9" s="93">
        <f>(M9/G9)/(M$4/G$4)</f>
        <v>6.3901276500769905E-2</v>
      </c>
    </row>
    <row r="10" spans="1:19">
      <c r="A10" s="88" t="s">
        <v>29</v>
      </c>
      <c r="B10" s="90">
        <v>92657</v>
      </c>
      <c r="C10" s="90">
        <v>102541</v>
      </c>
      <c r="D10" s="90">
        <v>102305</v>
      </c>
      <c r="E10" s="90">
        <v>100816</v>
      </c>
      <c r="F10" s="90">
        <v>95156</v>
      </c>
      <c r="G10" s="90">
        <v>104898</v>
      </c>
      <c r="H10" s="90"/>
      <c r="I10" s="90"/>
      <c r="J10" s="90"/>
      <c r="K10" s="90"/>
      <c r="L10" s="90"/>
      <c r="M10" s="90"/>
    </row>
    <row r="11" spans="1:19">
      <c r="A11" s="88" t="s">
        <v>30</v>
      </c>
      <c r="B11" s="90">
        <v>8589</v>
      </c>
      <c r="C11" s="90">
        <v>8077</v>
      </c>
      <c r="D11" s="90">
        <v>7310</v>
      </c>
      <c r="E11" s="90">
        <v>7643</v>
      </c>
      <c r="F11" s="90">
        <v>8260</v>
      </c>
      <c r="G11" s="90">
        <v>10205</v>
      </c>
      <c r="H11" s="90"/>
      <c r="I11" s="90"/>
      <c r="J11" s="90"/>
      <c r="K11" s="90"/>
      <c r="L11" s="90"/>
      <c r="M11" s="90"/>
    </row>
    <row r="12" spans="1:19">
      <c r="A12" s="88" t="s">
        <v>31</v>
      </c>
      <c r="B12" s="90">
        <v>10235</v>
      </c>
      <c r="C12" s="90">
        <v>14257</v>
      </c>
      <c r="D12" s="90">
        <v>14771</v>
      </c>
      <c r="E12" s="90">
        <v>16112</v>
      </c>
      <c r="F12" s="90">
        <v>21417</v>
      </c>
      <c r="G12" s="90">
        <v>21458</v>
      </c>
      <c r="H12" s="90"/>
      <c r="I12" s="90"/>
      <c r="J12" s="90"/>
      <c r="K12" s="90"/>
      <c r="L12" s="90"/>
      <c r="M12" s="90"/>
    </row>
    <row r="13" spans="1:19">
      <c r="A13" s="88" t="s">
        <v>32</v>
      </c>
      <c r="B13" s="90">
        <v>43635</v>
      </c>
      <c r="C13" s="90">
        <v>56863</v>
      </c>
      <c r="D13" s="90">
        <v>61479</v>
      </c>
      <c r="E13" s="90">
        <v>64848</v>
      </c>
      <c r="F13" s="90">
        <v>63896</v>
      </c>
      <c r="G13" s="90">
        <v>58104</v>
      </c>
      <c r="H13" s="90"/>
      <c r="I13" s="90"/>
      <c r="J13" s="90"/>
      <c r="K13" s="90"/>
      <c r="L13" s="90"/>
      <c r="M13" s="90"/>
    </row>
    <row r="14" spans="1:19">
      <c r="A14" s="88" t="s">
        <v>33</v>
      </c>
      <c r="B14" s="90">
        <v>4</v>
      </c>
      <c r="C14" s="90">
        <v>669</v>
      </c>
      <c r="D14" s="90">
        <v>1722</v>
      </c>
      <c r="E14" s="90">
        <v>26221</v>
      </c>
      <c r="F14" s="90">
        <v>7841</v>
      </c>
      <c r="G14" s="90">
        <v>8275</v>
      </c>
      <c r="H14" s="90"/>
      <c r="I14" s="90"/>
      <c r="J14" s="90"/>
      <c r="K14" s="90"/>
      <c r="L14" s="90"/>
      <c r="M14" s="90"/>
    </row>
    <row r="15" spans="1:19">
      <c r="A15" s="73" t="s">
        <v>2</v>
      </c>
      <c r="B15" s="90">
        <v>2982926</v>
      </c>
      <c r="C15" s="92">
        <v>3926638</v>
      </c>
      <c r="D15" s="90">
        <v>4091677</v>
      </c>
      <c r="E15" s="90">
        <v>4441800</v>
      </c>
      <c r="F15" s="90">
        <v>4871576</v>
      </c>
      <c r="G15" s="90">
        <v>4990858</v>
      </c>
      <c r="H15" s="90"/>
      <c r="I15" s="90">
        <v>871639</v>
      </c>
      <c r="J15" s="90">
        <v>865612</v>
      </c>
      <c r="K15" s="90">
        <v>993049</v>
      </c>
      <c r="L15" s="90">
        <v>1030373</v>
      </c>
      <c r="M15" s="90">
        <v>980583</v>
      </c>
      <c r="O15" s="93">
        <f t="shared" ref="O15:O46" si="1">(I15/C15)/(I$4/C$4)</f>
        <v>0.98029463238525127</v>
      </c>
      <c r="P15" s="93">
        <f t="shared" ref="P15:P46" si="2">(J15/D15)/(J$4/D$4)</f>
        <v>0.95453323525788891</v>
      </c>
      <c r="Q15" s="93">
        <f t="shared" ref="Q15:Q46" si="3">(K15/E15)/(K$4/E$4)</f>
        <v>0.94693198767430242</v>
      </c>
      <c r="R15" s="93">
        <f t="shared" ref="R15:R46" si="4">(L15/F15)/(L$4/F$4)</f>
        <v>0.94002511706121639</v>
      </c>
      <c r="S15" s="93">
        <f t="shared" ref="S15:S46" si="5">(M15/G15)/(M$4/G$4)</f>
        <v>0.9218246080287219</v>
      </c>
    </row>
    <row r="16" spans="1:19">
      <c r="A16" s="88" t="s">
        <v>70</v>
      </c>
      <c r="B16" s="90">
        <v>370014</v>
      </c>
      <c r="C16" s="90">
        <v>456722</v>
      </c>
      <c r="D16" s="90">
        <v>481436</v>
      </c>
      <c r="E16" s="90">
        <v>496446</v>
      </c>
      <c r="F16" s="90">
        <v>524945</v>
      </c>
      <c r="G16" s="90">
        <v>509103</v>
      </c>
      <c r="H16" s="90"/>
      <c r="I16" s="90">
        <v>55600</v>
      </c>
      <c r="J16" s="90">
        <v>58329</v>
      </c>
      <c r="K16" s="90">
        <v>63522</v>
      </c>
      <c r="L16" s="90">
        <v>66787</v>
      </c>
      <c r="M16" s="90">
        <v>60500</v>
      </c>
      <c r="O16" s="93">
        <f t="shared" si="1"/>
        <v>0.53760549094410592</v>
      </c>
      <c r="P16" s="93">
        <f t="shared" si="2"/>
        <v>0.54665723157484081</v>
      </c>
      <c r="Q16" s="93">
        <f t="shared" si="3"/>
        <v>0.54195004466061991</v>
      </c>
      <c r="R16" s="93">
        <f t="shared" si="4"/>
        <v>0.56544790930396904</v>
      </c>
      <c r="S16" s="93">
        <f t="shared" si="5"/>
        <v>0.55755648247635092</v>
      </c>
    </row>
    <row r="17" spans="1:19">
      <c r="A17" s="88" t="s">
        <v>71</v>
      </c>
      <c r="B17" s="90">
        <v>34380</v>
      </c>
      <c r="C17" s="90">
        <v>38821</v>
      </c>
      <c r="D17" s="90">
        <v>42359</v>
      </c>
      <c r="E17" s="90">
        <v>46539</v>
      </c>
      <c r="F17" s="90">
        <v>48785</v>
      </c>
      <c r="G17" s="90">
        <v>43945</v>
      </c>
      <c r="H17" s="90"/>
      <c r="I17" s="90">
        <v>9906</v>
      </c>
      <c r="J17" s="90">
        <v>12478</v>
      </c>
      <c r="K17" s="90">
        <v>16494</v>
      </c>
      <c r="L17" s="90">
        <v>15701</v>
      </c>
      <c r="M17" s="90">
        <v>11924</v>
      </c>
      <c r="O17" s="93">
        <f t="shared" si="1"/>
        <v>1.1268664304736662</v>
      </c>
      <c r="P17" s="93">
        <f t="shared" si="2"/>
        <v>1.3291329093587354</v>
      </c>
      <c r="Q17" s="93">
        <f t="shared" si="3"/>
        <v>1.5011222139156666</v>
      </c>
      <c r="R17" s="93">
        <f t="shared" si="4"/>
        <v>1.4303933241907694</v>
      </c>
      <c r="S17" s="93">
        <f t="shared" si="5"/>
        <v>1.2730681403059729</v>
      </c>
    </row>
    <row r="18" spans="1:19">
      <c r="A18" s="88" t="s">
        <v>72</v>
      </c>
      <c r="B18" s="90">
        <v>14598</v>
      </c>
      <c r="C18" s="90">
        <v>13881</v>
      </c>
      <c r="D18" s="90">
        <v>13596</v>
      </c>
      <c r="E18" s="90">
        <v>13586</v>
      </c>
      <c r="F18" s="90">
        <v>13592</v>
      </c>
      <c r="G18" s="90">
        <v>13076</v>
      </c>
      <c r="H18" s="90"/>
      <c r="I18" s="90">
        <v>5284</v>
      </c>
      <c r="J18" s="90">
        <v>5239</v>
      </c>
      <c r="K18" s="90">
        <v>5284</v>
      </c>
      <c r="L18" s="90">
        <v>4812</v>
      </c>
      <c r="M18" s="90">
        <v>4398</v>
      </c>
      <c r="O18" s="93">
        <f t="shared" si="1"/>
        <v>1.6810587470436045</v>
      </c>
      <c r="P18" s="93">
        <f t="shared" si="2"/>
        <v>1.7386268064481467</v>
      </c>
      <c r="Q18" s="93">
        <f t="shared" si="3"/>
        <v>1.6473212754431106</v>
      </c>
      <c r="R18" s="93">
        <f t="shared" si="4"/>
        <v>1.5734636817113761</v>
      </c>
      <c r="S18" s="93">
        <f t="shared" si="5"/>
        <v>1.5780452932457134</v>
      </c>
    </row>
    <row r="19" spans="1:19">
      <c r="A19" s="88" t="s">
        <v>34</v>
      </c>
      <c r="B19" s="90">
        <v>157175</v>
      </c>
      <c r="C19" s="90">
        <v>162325</v>
      </c>
      <c r="D19" s="90">
        <v>177815</v>
      </c>
      <c r="E19" s="90">
        <v>184343</v>
      </c>
      <c r="F19" s="90">
        <v>190890</v>
      </c>
      <c r="G19" s="90">
        <v>184771</v>
      </c>
      <c r="H19" s="90"/>
      <c r="I19" s="90">
        <v>33157</v>
      </c>
      <c r="J19" s="90">
        <v>35878</v>
      </c>
      <c r="K19" s="90">
        <v>38359</v>
      </c>
      <c r="L19" s="90">
        <v>40500</v>
      </c>
      <c r="M19" s="90">
        <v>38652</v>
      </c>
      <c r="O19" s="93">
        <f t="shared" si="1"/>
        <v>0.9020500891601726</v>
      </c>
      <c r="P19" s="93">
        <f t="shared" si="2"/>
        <v>0.91039310581567379</v>
      </c>
      <c r="Q19" s="93">
        <f t="shared" si="3"/>
        <v>0.88134863179297618</v>
      </c>
      <c r="R19" s="93">
        <f t="shared" si="4"/>
        <v>0.94294489914803781</v>
      </c>
      <c r="S19" s="93">
        <f t="shared" si="5"/>
        <v>0.98147064043846721</v>
      </c>
    </row>
    <row r="20" spans="1:19">
      <c r="A20" s="88" t="s">
        <v>73</v>
      </c>
      <c r="B20" s="90">
        <v>509614</v>
      </c>
      <c r="C20" s="90">
        <v>771480</v>
      </c>
      <c r="D20" s="90">
        <v>775978</v>
      </c>
      <c r="E20" s="90">
        <v>858696</v>
      </c>
      <c r="F20" s="90">
        <v>962474</v>
      </c>
      <c r="G20" s="90">
        <v>1013113</v>
      </c>
      <c r="H20" s="90"/>
      <c r="I20" s="90">
        <v>240444</v>
      </c>
      <c r="J20" s="90">
        <v>222539</v>
      </c>
      <c r="K20" s="90">
        <v>249058</v>
      </c>
      <c r="L20" s="90">
        <v>263093</v>
      </c>
      <c r="M20" s="90">
        <v>254132</v>
      </c>
      <c r="O20" s="93">
        <f t="shared" si="1"/>
        <v>1.3763538703714882</v>
      </c>
      <c r="P20" s="93">
        <f t="shared" si="2"/>
        <v>1.2939749007360095</v>
      </c>
      <c r="Q20" s="93">
        <f t="shared" si="3"/>
        <v>1.2284802114363891</v>
      </c>
      <c r="R20" s="93">
        <f t="shared" si="4"/>
        <v>1.2148838449145929</v>
      </c>
      <c r="S20" s="93">
        <f t="shared" si="5"/>
        <v>1.1769028574845914</v>
      </c>
    </row>
    <row r="21" spans="1:19">
      <c r="A21" s="88" t="s">
        <v>74</v>
      </c>
      <c r="B21" s="90">
        <v>530091</v>
      </c>
      <c r="C21" s="90">
        <v>632382</v>
      </c>
      <c r="D21" s="90">
        <v>610810</v>
      </c>
      <c r="E21" s="90">
        <v>711645</v>
      </c>
      <c r="F21" s="90">
        <v>820735</v>
      </c>
      <c r="G21" s="90">
        <v>841664</v>
      </c>
      <c r="H21" s="90"/>
      <c r="I21" s="90">
        <v>185849</v>
      </c>
      <c r="J21" s="90">
        <v>170992</v>
      </c>
      <c r="K21" s="90">
        <v>213241</v>
      </c>
      <c r="L21" s="90">
        <v>234237</v>
      </c>
      <c r="M21" s="90">
        <v>219958</v>
      </c>
      <c r="O21" s="93">
        <f t="shared" si="1"/>
        <v>1.2978412244064026</v>
      </c>
      <c r="P21" s="93">
        <f t="shared" si="2"/>
        <v>1.2631030455463799</v>
      </c>
      <c r="Q21" s="93">
        <f t="shared" si="3"/>
        <v>1.2691542747722464</v>
      </c>
      <c r="R21" s="93">
        <f t="shared" si="4"/>
        <v>1.2684314842152413</v>
      </c>
      <c r="S21" s="93">
        <f t="shared" si="5"/>
        <v>1.2261402850913468</v>
      </c>
    </row>
    <row r="22" spans="1:19">
      <c r="A22" s="88" t="s">
        <v>91</v>
      </c>
      <c r="B22" s="90">
        <v>88916</v>
      </c>
      <c r="C22" s="90">
        <v>114329</v>
      </c>
      <c r="D22" s="90">
        <v>115124</v>
      </c>
      <c r="E22" s="90">
        <v>114396</v>
      </c>
      <c r="F22" s="90">
        <v>117098</v>
      </c>
      <c r="G22" s="90">
        <v>116791</v>
      </c>
      <c r="H22" s="90"/>
      <c r="I22" s="90">
        <v>13233</v>
      </c>
      <c r="J22" s="90">
        <v>11193</v>
      </c>
      <c r="K22" s="90">
        <v>12990</v>
      </c>
      <c r="L22" s="90">
        <v>12150</v>
      </c>
      <c r="M22" s="90">
        <v>12303</v>
      </c>
      <c r="O22" s="93">
        <f t="shared" si="1"/>
        <v>0.51114338376319901</v>
      </c>
      <c r="P22" s="93">
        <f t="shared" si="2"/>
        <v>0.43868194644160602</v>
      </c>
      <c r="Q22" s="93">
        <f t="shared" si="3"/>
        <v>0.48095608170177362</v>
      </c>
      <c r="R22" s="93">
        <f t="shared" si="4"/>
        <v>0.46114899946635024</v>
      </c>
      <c r="S22" s="93">
        <f t="shared" si="5"/>
        <v>0.49424330842613945</v>
      </c>
    </row>
    <row r="23" spans="1:19">
      <c r="A23" s="88" t="s">
        <v>75</v>
      </c>
      <c r="B23" s="90">
        <v>61069</v>
      </c>
      <c r="C23" s="90">
        <v>79961</v>
      </c>
      <c r="D23" s="90">
        <v>84854</v>
      </c>
      <c r="E23" s="90">
        <v>88644</v>
      </c>
      <c r="F23" s="90">
        <v>99905</v>
      </c>
      <c r="G23" s="90">
        <v>99285</v>
      </c>
      <c r="H23" s="90"/>
      <c r="I23" s="90">
        <v>16903</v>
      </c>
      <c r="J23" s="90">
        <v>18210</v>
      </c>
      <c r="K23" s="90">
        <v>19522</v>
      </c>
      <c r="L23" s="90">
        <v>18613</v>
      </c>
      <c r="M23" s="90">
        <v>18058</v>
      </c>
      <c r="O23" s="93">
        <f t="shared" si="1"/>
        <v>0.93352598394778719</v>
      </c>
      <c r="P23" s="93">
        <f t="shared" si="2"/>
        <v>0.96829291679696627</v>
      </c>
      <c r="Q23" s="93">
        <f t="shared" si="3"/>
        <v>0.93278611364282837</v>
      </c>
      <c r="R23" s="93">
        <f t="shared" si="4"/>
        <v>0.82802533202172712</v>
      </c>
      <c r="S23" s="93">
        <f t="shared" si="5"/>
        <v>0.85334600500769453</v>
      </c>
    </row>
    <row r="24" spans="1:19">
      <c r="A24" s="88" t="s">
        <v>111</v>
      </c>
      <c r="B24" s="90">
        <v>42277</v>
      </c>
      <c r="C24" s="90">
        <v>50979</v>
      </c>
      <c r="D24" s="90">
        <v>55130</v>
      </c>
      <c r="E24" s="90">
        <v>59169</v>
      </c>
      <c r="F24" s="90">
        <v>61578</v>
      </c>
      <c r="G24" s="90">
        <v>66364</v>
      </c>
      <c r="H24" s="90"/>
      <c r="I24" s="90">
        <v>19909</v>
      </c>
      <c r="J24" s="90">
        <v>21332</v>
      </c>
      <c r="K24" s="90">
        <v>24579</v>
      </c>
      <c r="L24" s="90">
        <v>23954</v>
      </c>
      <c r="M24" s="90">
        <v>24891</v>
      </c>
      <c r="O24" s="93">
        <f t="shared" si="1"/>
        <v>1.7246420487894849</v>
      </c>
      <c r="P24" s="93">
        <f t="shared" si="2"/>
        <v>1.7458732521268763</v>
      </c>
      <c r="Q24" s="93">
        <f t="shared" si="3"/>
        <v>1.7594506454809564</v>
      </c>
      <c r="R24" s="93">
        <f t="shared" si="4"/>
        <v>1.7288883036943727</v>
      </c>
      <c r="S24" s="93">
        <f t="shared" si="5"/>
        <v>1.7597417639462605</v>
      </c>
    </row>
    <row r="25" spans="1:19">
      <c r="A25" s="88" t="s">
        <v>76</v>
      </c>
      <c r="B25" s="90">
        <v>3455</v>
      </c>
      <c r="C25" s="90">
        <v>1432</v>
      </c>
      <c r="D25" s="90">
        <v>3455</v>
      </c>
      <c r="E25" s="90">
        <v>5410</v>
      </c>
      <c r="F25" s="90">
        <v>4838</v>
      </c>
      <c r="G25" s="90">
        <v>5054</v>
      </c>
      <c r="H25" s="90"/>
      <c r="I25" s="90">
        <v>377</v>
      </c>
      <c r="J25" s="90">
        <v>526</v>
      </c>
      <c r="K25" s="90">
        <v>976</v>
      </c>
      <c r="L25" s="90">
        <v>658</v>
      </c>
      <c r="M25" s="90">
        <v>787</v>
      </c>
      <c r="O25" s="93">
        <f t="shared" si="1"/>
        <v>1.1626236906196643</v>
      </c>
      <c r="P25" s="93">
        <f t="shared" si="2"/>
        <v>0.68692104395740039</v>
      </c>
      <c r="Q25" s="93">
        <f t="shared" si="3"/>
        <v>0.76411664704713211</v>
      </c>
      <c r="R25" s="93">
        <f t="shared" si="4"/>
        <v>0.60446964965283467</v>
      </c>
      <c r="S25" s="93">
        <f t="shared" si="5"/>
        <v>0.73059828073614907</v>
      </c>
    </row>
    <row r="26" spans="1:19">
      <c r="A26" s="88" t="s">
        <v>77</v>
      </c>
      <c r="B26" s="90">
        <v>65886</v>
      </c>
      <c r="C26" s="90">
        <v>79631</v>
      </c>
      <c r="D26" s="90">
        <v>86987</v>
      </c>
      <c r="E26" s="90">
        <v>88566</v>
      </c>
      <c r="F26" s="90">
        <v>94768</v>
      </c>
      <c r="G26" s="90">
        <v>100156</v>
      </c>
      <c r="H26" s="90"/>
      <c r="I26" s="90">
        <v>21816</v>
      </c>
      <c r="J26" s="90">
        <v>22727</v>
      </c>
      <c r="K26" s="90">
        <v>25911</v>
      </c>
      <c r="L26" s="90">
        <v>24426</v>
      </c>
      <c r="M26" s="90">
        <v>24947</v>
      </c>
      <c r="O26" s="93">
        <f t="shared" si="1"/>
        <v>1.209856302989579</v>
      </c>
      <c r="P26" s="93">
        <f t="shared" si="2"/>
        <v>1.1788454934461503</v>
      </c>
      <c r="Q26" s="93">
        <f t="shared" si="3"/>
        <v>1.2391510592598594</v>
      </c>
      <c r="R26" s="93">
        <f t="shared" si="4"/>
        <v>1.1455264139343175</v>
      </c>
      <c r="S26" s="93">
        <f t="shared" si="5"/>
        <v>1.1686393527791421</v>
      </c>
    </row>
    <row r="27" spans="1:19">
      <c r="A27" s="88" t="s">
        <v>78</v>
      </c>
      <c r="B27" s="90">
        <v>25831</v>
      </c>
      <c r="C27" s="90">
        <v>33097</v>
      </c>
      <c r="D27" s="90">
        <v>34848</v>
      </c>
      <c r="E27" s="90">
        <v>36306</v>
      </c>
      <c r="F27" s="90">
        <v>38302</v>
      </c>
      <c r="G27" s="90">
        <v>40879</v>
      </c>
      <c r="H27" s="90"/>
      <c r="I27" s="90">
        <v>8326</v>
      </c>
      <c r="J27" s="90">
        <v>8601</v>
      </c>
      <c r="K27" s="90">
        <v>9372</v>
      </c>
      <c r="L27" s="90">
        <v>9709</v>
      </c>
      <c r="M27" s="90">
        <v>9829</v>
      </c>
      <c r="O27" s="93">
        <f t="shared" si="1"/>
        <v>1.110934905868141</v>
      </c>
      <c r="P27" s="93">
        <f t="shared" si="2"/>
        <v>1.1136281962443912</v>
      </c>
      <c r="Q27" s="93">
        <f t="shared" si="3"/>
        <v>1.0933544713751464</v>
      </c>
      <c r="R27" s="93">
        <f t="shared" si="4"/>
        <v>1.1265942217570202</v>
      </c>
      <c r="S27" s="93">
        <f t="shared" si="5"/>
        <v>1.1281016198221729</v>
      </c>
    </row>
    <row r="28" spans="1:19">
      <c r="A28" s="88" t="s">
        <v>79</v>
      </c>
      <c r="B28" s="90">
        <v>111244</v>
      </c>
      <c r="C28" s="90">
        <v>162770</v>
      </c>
      <c r="D28" s="90">
        <v>176990</v>
      </c>
      <c r="E28" s="90">
        <v>199380</v>
      </c>
      <c r="F28" s="90">
        <v>208176</v>
      </c>
      <c r="G28" s="90">
        <v>215856</v>
      </c>
      <c r="H28" s="90"/>
      <c r="I28" s="90">
        <v>56683</v>
      </c>
      <c r="J28" s="90">
        <v>58367</v>
      </c>
      <c r="K28" s="90">
        <v>66537</v>
      </c>
      <c r="L28" s="90">
        <v>66678</v>
      </c>
      <c r="M28" s="90">
        <v>64031</v>
      </c>
      <c r="O28" s="93">
        <f t="shared" si="1"/>
        <v>1.537868849692954</v>
      </c>
      <c r="P28" s="93">
        <f t="shared" si="2"/>
        <v>1.4879480589604512</v>
      </c>
      <c r="Q28" s="93">
        <f t="shared" si="3"/>
        <v>1.4134769566092948</v>
      </c>
      <c r="R28" s="93">
        <f t="shared" si="4"/>
        <v>1.4235291852302139</v>
      </c>
      <c r="S28" s="93">
        <f t="shared" si="5"/>
        <v>1.3917630769378035</v>
      </c>
    </row>
    <row r="29" spans="1:19">
      <c r="A29" s="88" t="s">
        <v>80</v>
      </c>
      <c r="B29" s="90">
        <v>214241</v>
      </c>
      <c r="C29" s="90">
        <v>262519</v>
      </c>
      <c r="D29" s="90">
        <v>279026</v>
      </c>
      <c r="E29" s="90">
        <v>288508</v>
      </c>
      <c r="F29" s="90">
        <v>298830</v>
      </c>
      <c r="G29" s="90">
        <v>286025</v>
      </c>
      <c r="H29" s="90"/>
      <c r="I29" s="90">
        <v>16497</v>
      </c>
      <c r="J29" s="90">
        <v>18860</v>
      </c>
      <c r="K29" s="90">
        <v>24368</v>
      </c>
      <c r="L29" s="90">
        <v>21859</v>
      </c>
      <c r="M29" s="90">
        <v>19149</v>
      </c>
      <c r="O29" s="93">
        <f t="shared" si="1"/>
        <v>0.27751410985997327</v>
      </c>
      <c r="P29" s="93">
        <f t="shared" si="2"/>
        <v>0.30497633703501142</v>
      </c>
      <c r="Q29" s="93">
        <f t="shared" si="3"/>
        <v>0.35774134428522553</v>
      </c>
      <c r="R29" s="93">
        <f t="shared" si="4"/>
        <v>0.32510269190258029</v>
      </c>
      <c r="S29" s="93">
        <f t="shared" si="5"/>
        <v>0.31410963343069165</v>
      </c>
    </row>
    <row r="30" spans="1:19">
      <c r="A30" s="88" t="s">
        <v>81</v>
      </c>
      <c r="B30" s="90">
        <v>42550</v>
      </c>
      <c r="C30" s="90">
        <v>60195</v>
      </c>
      <c r="D30" s="90">
        <v>65883</v>
      </c>
      <c r="E30" s="90">
        <v>71779</v>
      </c>
      <c r="F30" s="90">
        <v>74289</v>
      </c>
      <c r="G30" s="90">
        <v>72711</v>
      </c>
      <c r="H30" s="90"/>
      <c r="I30" s="90">
        <v>5232</v>
      </c>
      <c r="J30" s="90">
        <v>5359</v>
      </c>
      <c r="K30" s="90">
        <v>4998</v>
      </c>
      <c r="L30" s="90">
        <v>7803</v>
      </c>
      <c r="M30" s="90">
        <v>4913</v>
      </c>
      <c r="O30" s="93">
        <f t="shared" si="1"/>
        <v>0.38383816336205406</v>
      </c>
      <c r="P30" s="93">
        <f t="shared" si="2"/>
        <v>0.36701137027251829</v>
      </c>
      <c r="Q30" s="93">
        <f t="shared" si="3"/>
        <v>0.2949211759801641</v>
      </c>
      <c r="R30" s="93">
        <f t="shared" si="4"/>
        <v>0.46682226861517068</v>
      </c>
      <c r="S30" s="93">
        <f t="shared" si="5"/>
        <v>0.3170193693369911</v>
      </c>
    </row>
    <row r="31" spans="1:19">
      <c r="A31" s="88" t="s">
        <v>82</v>
      </c>
      <c r="B31" s="90">
        <v>130667</v>
      </c>
      <c r="C31" s="90">
        <v>195808</v>
      </c>
      <c r="D31" s="90">
        <v>214338</v>
      </c>
      <c r="E31" s="90">
        <v>229268</v>
      </c>
      <c r="F31" s="90">
        <v>250024</v>
      </c>
      <c r="G31" s="90">
        <v>253978</v>
      </c>
      <c r="H31" s="90"/>
      <c r="I31" s="90">
        <v>45360</v>
      </c>
      <c r="J31" s="90">
        <v>49717</v>
      </c>
      <c r="K31" s="90">
        <v>58373</v>
      </c>
      <c r="L31" s="90">
        <v>55600</v>
      </c>
      <c r="M31" s="90">
        <v>57129</v>
      </c>
      <c r="O31" s="93">
        <f t="shared" si="1"/>
        <v>1.0230184127281212</v>
      </c>
      <c r="P31" s="93">
        <f t="shared" si="2"/>
        <v>1.0465858762954505</v>
      </c>
      <c r="Q31" s="93">
        <f t="shared" si="3"/>
        <v>1.0783895733950675</v>
      </c>
      <c r="R31" s="93">
        <f t="shared" si="4"/>
        <v>0.98834270922231593</v>
      </c>
      <c r="S31" s="93">
        <f t="shared" si="5"/>
        <v>1.0553576785133045</v>
      </c>
    </row>
    <row r="32" spans="1:19">
      <c r="A32" s="88" t="s">
        <v>89</v>
      </c>
      <c r="B32" s="90">
        <v>45685</v>
      </c>
      <c r="C32" s="90">
        <v>94228</v>
      </c>
      <c r="D32" s="90">
        <v>125641</v>
      </c>
      <c r="E32" s="90">
        <v>167562</v>
      </c>
      <c r="F32" s="90">
        <v>238661</v>
      </c>
      <c r="G32" s="90">
        <v>298757</v>
      </c>
      <c r="H32" s="90"/>
      <c r="I32" s="90">
        <v>18481</v>
      </c>
      <c r="J32" s="90">
        <v>19303</v>
      </c>
      <c r="K32" s="90">
        <v>23920</v>
      </c>
      <c r="L32" s="90">
        <v>23977</v>
      </c>
      <c r="M32" s="90">
        <v>24694</v>
      </c>
      <c r="O32" s="93">
        <f t="shared" si="1"/>
        <v>0.86613647833934282</v>
      </c>
      <c r="P32" s="93">
        <f t="shared" si="2"/>
        <v>0.69320638638470311</v>
      </c>
      <c r="Q32" s="93">
        <f t="shared" si="3"/>
        <v>0.60463425580909058</v>
      </c>
      <c r="R32" s="93">
        <f t="shared" si="4"/>
        <v>0.44650657408734173</v>
      </c>
      <c r="S32" s="93">
        <f t="shared" si="5"/>
        <v>0.38780419720956255</v>
      </c>
    </row>
    <row r="33" spans="1:19">
      <c r="A33" s="88" t="s">
        <v>83</v>
      </c>
      <c r="B33" s="90">
        <v>85782</v>
      </c>
      <c r="C33" s="90">
        <v>120085</v>
      </c>
      <c r="D33" s="90">
        <v>124358</v>
      </c>
      <c r="E33" s="90">
        <v>132303</v>
      </c>
      <c r="F33" s="90">
        <v>139326</v>
      </c>
      <c r="G33" s="90">
        <v>145573</v>
      </c>
      <c r="H33" s="90"/>
      <c r="I33" s="90">
        <v>33871</v>
      </c>
      <c r="J33" s="90">
        <v>32740</v>
      </c>
      <c r="K33" s="90">
        <v>34974</v>
      </c>
      <c r="L33" s="90">
        <v>42972</v>
      </c>
      <c r="M33" s="90">
        <v>41414</v>
      </c>
      <c r="O33" s="93">
        <f t="shared" si="1"/>
        <v>1.2456042818425681</v>
      </c>
      <c r="P33" s="93">
        <f t="shared" si="2"/>
        <v>1.1878841158305571</v>
      </c>
      <c r="Q33" s="93">
        <f t="shared" si="3"/>
        <v>1.1196511292353941</v>
      </c>
      <c r="R33" s="93">
        <f t="shared" si="4"/>
        <v>1.3707803445050202</v>
      </c>
      <c r="S33" s="93">
        <f t="shared" si="5"/>
        <v>1.3347671145395401</v>
      </c>
    </row>
    <row r="34" spans="1:19">
      <c r="A34" s="88" t="s">
        <v>84</v>
      </c>
      <c r="B34" s="90">
        <v>34150</v>
      </c>
      <c r="C34" s="90">
        <v>49966</v>
      </c>
      <c r="D34" s="90">
        <v>52403</v>
      </c>
      <c r="E34" s="90">
        <v>54661</v>
      </c>
      <c r="F34" s="90">
        <v>61324</v>
      </c>
      <c r="G34" s="90">
        <v>60759</v>
      </c>
      <c r="H34" s="90"/>
      <c r="I34" s="90">
        <v>12973</v>
      </c>
      <c r="J34" s="90">
        <v>11768</v>
      </c>
      <c r="K34" s="90">
        <v>13343</v>
      </c>
      <c r="L34" s="90">
        <v>18455</v>
      </c>
      <c r="M34" s="90">
        <v>14070</v>
      </c>
      <c r="O34" s="93">
        <f t="shared" si="1"/>
        <v>1.1465860945762245</v>
      </c>
      <c r="P34" s="93">
        <f t="shared" si="2"/>
        <v>1.0132477268150237</v>
      </c>
      <c r="Q34" s="93">
        <f t="shared" si="3"/>
        <v>1.0339106815260302</v>
      </c>
      <c r="R34" s="93">
        <f t="shared" si="4"/>
        <v>1.337513101606806</v>
      </c>
      <c r="S34" s="93">
        <f t="shared" si="5"/>
        <v>1.0864822388050333</v>
      </c>
    </row>
    <row r="35" spans="1:19">
      <c r="A35" s="88" t="s">
        <v>85</v>
      </c>
      <c r="B35" s="90">
        <v>38461</v>
      </c>
      <c r="C35" s="90">
        <v>46200</v>
      </c>
      <c r="D35" s="90">
        <v>60282</v>
      </c>
      <c r="E35" s="90">
        <v>70063</v>
      </c>
      <c r="F35" s="90">
        <v>78906</v>
      </c>
      <c r="G35" s="90">
        <v>88115</v>
      </c>
      <c r="H35" s="90"/>
      <c r="I35" s="90">
        <v>5997</v>
      </c>
      <c r="J35" s="90">
        <v>14572</v>
      </c>
      <c r="K35" s="90">
        <v>15689</v>
      </c>
      <c r="L35" s="90">
        <v>6353</v>
      </c>
      <c r="M35" s="90">
        <v>5646</v>
      </c>
      <c r="O35" s="93">
        <f t="shared" si="1"/>
        <v>0.57323527727612933</v>
      </c>
      <c r="P35" s="93">
        <f t="shared" si="2"/>
        <v>1.090688260692827</v>
      </c>
      <c r="Q35" s="93">
        <f t="shared" si="3"/>
        <v>0.94844825647222664</v>
      </c>
      <c r="R35" s="93">
        <f t="shared" si="4"/>
        <v>0.35783539600801384</v>
      </c>
      <c r="S35" s="93">
        <f t="shared" si="5"/>
        <v>0.30062852037612348</v>
      </c>
    </row>
    <row r="36" spans="1:19">
      <c r="A36" s="88" t="s">
        <v>86</v>
      </c>
      <c r="B36" s="90">
        <v>81169</v>
      </c>
      <c r="C36" s="90">
        <v>119545</v>
      </c>
      <c r="D36" s="90">
        <v>127315</v>
      </c>
      <c r="E36" s="90">
        <v>115647</v>
      </c>
      <c r="F36" s="90">
        <v>110929</v>
      </c>
      <c r="G36" s="90">
        <v>108633</v>
      </c>
      <c r="H36" s="90"/>
      <c r="I36" s="90">
        <v>8792</v>
      </c>
      <c r="J36" s="90">
        <v>9071</v>
      </c>
      <c r="K36" s="90">
        <v>8488</v>
      </c>
      <c r="L36" s="90">
        <v>7822</v>
      </c>
      <c r="M36" s="90">
        <v>6724</v>
      </c>
      <c r="O36" s="93">
        <f t="shared" si="1"/>
        <v>0.32478584932309157</v>
      </c>
      <c r="P36" s="93">
        <f t="shared" si="2"/>
        <v>0.32147316158797379</v>
      </c>
      <c r="Q36" s="93">
        <f t="shared" si="3"/>
        <v>0.31086949554211601</v>
      </c>
      <c r="R36" s="93">
        <f t="shared" si="4"/>
        <v>0.31339147898223901</v>
      </c>
      <c r="S36" s="93">
        <f t="shared" si="5"/>
        <v>0.29040566416734426</v>
      </c>
    </row>
    <row r="37" spans="1:19">
      <c r="A37" s="88" t="s">
        <v>87</v>
      </c>
      <c r="B37" s="90">
        <v>208311</v>
      </c>
      <c r="C37" s="90">
        <v>270383</v>
      </c>
      <c r="D37" s="90">
        <v>262650</v>
      </c>
      <c r="E37" s="90">
        <v>276755</v>
      </c>
      <c r="F37" s="90">
        <v>283373</v>
      </c>
      <c r="G37" s="90">
        <v>281115</v>
      </c>
      <c r="H37" s="90"/>
      <c r="I37" s="90">
        <v>28761</v>
      </c>
      <c r="J37" s="90">
        <v>23860</v>
      </c>
      <c r="K37" s="90">
        <v>30862</v>
      </c>
      <c r="L37" s="90">
        <v>31575</v>
      </c>
      <c r="M37" s="90">
        <v>29811</v>
      </c>
      <c r="O37" s="93">
        <f t="shared" si="1"/>
        <v>0.46974853649919018</v>
      </c>
      <c r="P37" s="93">
        <f t="shared" si="2"/>
        <v>0.40988512996003335</v>
      </c>
      <c r="Q37" s="93">
        <f t="shared" si="3"/>
        <v>0.47231930839403913</v>
      </c>
      <c r="R37" s="93">
        <f t="shared" si="4"/>
        <v>0.49522135206373935</v>
      </c>
      <c r="S37" s="93">
        <f t="shared" si="5"/>
        <v>0.49754420916953512</v>
      </c>
    </row>
    <row r="38" spans="1:19">
      <c r="A38" s="88" t="s">
        <v>36</v>
      </c>
      <c r="B38" s="90">
        <v>70807</v>
      </c>
      <c r="C38" s="90">
        <v>86147</v>
      </c>
      <c r="D38" s="90">
        <v>97710</v>
      </c>
      <c r="E38" s="90">
        <v>107548</v>
      </c>
      <c r="F38" s="90">
        <v>117524</v>
      </c>
      <c r="G38" s="90">
        <v>121928</v>
      </c>
      <c r="H38" s="90"/>
      <c r="I38" s="90">
        <v>20137</v>
      </c>
      <c r="J38" s="90">
        <v>25399</v>
      </c>
      <c r="K38" s="90">
        <v>23302</v>
      </c>
      <c r="L38" s="90">
        <v>24077</v>
      </c>
      <c r="M38" s="90">
        <v>22432</v>
      </c>
      <c r="O38" s="93">
        <f t="shared" si="1"/>
        <v>1.032275091363255</v>
      </c>
      <c r="P38" s="93">
        <f t="shared" si="2"/>
        <v>1.1728615084360119</v>
      </c>
      <c r="Q38" s="93">
        <f t="shared" si="3"/>
        <v>0.9176941604682004</v>
      </c>
      <c r="R38" s="93">
        <f t="shared" si="4"/>
        <v>0.91052165379602612</v>
      </c>
      <c r="S38" s="93">
        <f t="shared" si="5"/>
        <v>0.86318462740122381</v>
      </c>
    </row>
    <row r="39" spans="1:19">
      <c r="A39" s="88" t="s">
        <v>90</v>
      </c>
      <c r="B39" s="90">
        <v>16553</v>
      </c>
      <c r="C39" s="90">
        <v>23752</v>
      </c>
      <c r="D39" s="90">
        <v>22689</v>
      </c>
      <c r="E39" s="90">
        <v>24580</v>
      </c>
      <c r="F39" s="90">
        <v>32304</v>
      </c>
      <c r="G39" s="90">
        <v>32207</v>
      </c>
      <c r="H39" s="90"/>
      <c r="I39" s="90">
        <v>8051</v>
      </c>
      <c r="J39" s="90">
        <v>8552</v>
      </c>
      <c r="K39" s="90">
        <v>8887</v>
      </c>
      <c r="L39" s="90">
        <v>8562</v>
      </c>
      <c r="M39" s="90">
        <v>10191</v>
      </c>
      <c r="O39" s="93">
        <f t="shared" si="1"/>
        <v>1.4968920370254133</v>
      </c>
      <c r="P39" s="93">
        <f t="shared" si="2"/>
        <v>1.7006755416039985</v>
      </c>
      <c r="Q39" s="93">
        <f t="shared" si="3"/>
        <v>1.5313709714550989</v>
      </c>
      <c r="R39" s="93">
        <f t="shared" si="4"/>
        <v>1.1779677270388369</v>
      </c>
      <c r="S39" s="93">
        <f t="shared" si="5"/>
        <v>1.4845870893833844</v>
      </c>
    </row>
    <row r="40" spans="1:19">
      <c r="A40" s="73" t="s">
        <v>3</v>
      </c>
      <c r="B40" s="90">
        <v>79762</v>
      </c>
      <c r="C40" s="90">
        <v>131660</v>
      </c>
      <c r="D40" s="90">
        <v>183140</v>
      </c>
      <c r="E40" s="90">
        <v>168319</v>
      </c>
      <c r="F40" s="90">
        <v>199221</v>
      </c>
      <c r="G40" s="90">
        <v>203755</v>
      </c>
      <c r="H40" s="90"/>
      <c r="I40" s="90">
        <v>24464</v>
      </c>
      <c r="J40" s="90">
        <v>24853</v>
      </c>
      <c r="K40" s="90">
        <v>26923</v>
      </c>
      <c r="L40" s="90">
        <v>26370</v>
      </c>
      <c r="M40" s="90">
        <v>26707</v>
      </c>
      <c r="O40" s="93">
        <f t="shared" si="1"/>
        <v>0.82056776709242396</v>
      </c>
      <c r="P40" s="93">
        <f t="shared" si="2"/>
        <v>0.61230067584658743</v>
      </c>
      <c r="Q40" s="93">
        <f t="shared" si="3"/>
        <v>0.6774814645139694</v>
      </c>
      <c r="R40" s="93">
        <f t="shared" si="4"/>
        <v>0.58828731550413416</v>
      </c>
      <c r="S40" s="93">
        <f t="shared" si="5"/>
        <v>0.61497290646022551</v>
      </c>
    </row>
    <row r="41" spans="1:19">
      <c r="A41" s="73" t="s">
        <v>4</v>
      </c>
      <c r="B41" s="90">
        <v>43165</v>
      </c>
      <c r="C41" s="90">
        <v>56849</v>
      </c>
      <c r="D41" s="90">
        <v>61854</v>
      </c>
      <c r="E41" s="90">
        <v>68728</v>
      </c>
      <c r="F41" s="90">
        <v>82406</v>
      </c>
      <c r="G41" s="90">
        <v>87394</v>
      </c>
      <c r="H41" s="90"/>
      <c r="I41" s="90">
        <v>4041</v>
      </c>
      <c r="J41" s="90">
        <v>5492</v>
      </c>
      <c r="K41" s="90">
        <v>7187</v>
      </c>
      <c r="L41" s="90">
        <v>14805</v>
      </c>
      <c r="M41" s="90">
        <v>14134</v>
      </c>
      <c r="O41" s="93">
        <f t="shared" si="1"/>
        <v>0.31391123303812468</v>
      </c>
      <c r="P41" s="93">
        <f t="shared" si="2"/>
        <v>0.40061929964064524</v>
      </c>
      <c r="Q41" s="93">
        <f t="shared" si="3"/>
        <v>0.44291567209097177</v>
      </c>
      <c r="R41" s="93">
        <f t="shared" si="4"/>
        <v>0.79848001010799352</v>
      </c>
      <c r="S41" s="93">
        <f t="shared" si="5"/>
        <v>0.75879178562148775</v>
      </c>
    </row>
    <row r="42" spans="1:19">
      <c r="A42" s="88" t="s">
        <v>37</v>
      </c>
      <c r="B42" s="90">
        <v>22717</v>
      </c>
      <c r="C42" s="90">
        <v>26207</v>
      </c>
      <c r="D42" s="90">
        <v>27344</v>
      </c>
      <c r="E42" s="90">
        <v>29434</v>
      </c>
      <c r="F42" s="90">
        <v>31195</v>
      </c>
      <c r="G42" s="90">
        <v>32586</v>
      </c>
      <c r="H42" s="90"/>
      <c r="I42" s="90"/>
      <c r="J42" s="90"/>
      <c r="K42" s="90"/>
      <c r="L42" s="90"/>
      <c r="M42" s="90"/>
      <c r="O42" s="93">
        <f t="shared" si="1"/>
        <v>0</v>
      </c>
      <c r="P42" s="93">
        <f t="shared" si="2"/>
        <v>0</v>
      </c>
      <c r="Q42" s="93">
        <f t="shared" si="3"/>
        <v>0</v>
      </c>
      <c r="R42" s="93">
        <f t="shared" si="4"/>
        <v>0</v>
      </c>
      <c r="S42" s="93">
        <f t="shared" si="5"/>
        <v>0</v>
      </c>
    </row>
    <row r="43" spans="1:19">
      <c r="A43" s="88" t="s">
        <v>112</v>
      </c>
      <c r="B43" s="90">
        <v>2615</v>
      </c>
      <c r="C43" s="90">
        <v>3604</v>
      </c>
      <c r="D43" s="90">
        <v>3728</v>
      </c>
      <c r="E43" s="90">
        <v>6940</v>
      </c>
      <c r="F43" s="90">
        <v>4923</v>
      </c>
      <c r="G43" s="90">
        <v>7638</v>
      </c>
      <c r="H43" s="90"/>
      <c r="I43" s="90"/>
      <c r="J43" s="90"/>
      <c r="K43" s="90"/>
      <c r="L43" s="90"/>
      <c r="M43" s="90"/>
      <c r="O43" s="93">
        <f t="shared" si="1"/>
        <v>0</v>
      </c>
      <c r="P43" s="93">
        <f t="shared" si="2"/>
        <v>0</v>
      </c>
      <c r="Q43" s="93">
        <f t="shared" si="3"/>
        <v>0</v>
      </c>
      <c r="R43" s="93">
        <f t="shared" si="4"/>
        <v>0</v>
      </c>
      <c r="S43" s="93">
        <f t="shared" si="5"/>
        <v>0</v>
      </c>
    </row>
    <row r="44" spans="1:19">
      <c r="A44" s="88" t="s">
        <v>92</v>
      </c>
      <c r="B44" s="90">
        <v>17779</v>
      </c>
      <c r="C44" s="90">
        <v>26381</v>
      </c>
      <c r="D44" s="90">
        <v>29823</v>
      </c>
      <c r="E44" s="90">
        <v>31406</v>
      </c>
      <c r="F44" s="90">
        <v>45867</v>
      </c>
      <c r="G44" s="90">
        <v>46809</v>
      </c>
      <c r="H44" s="90"/>
      <c r="I44" s="90"/>
      <c r="J44" s="90"/>
      <c r="K44" s="90"/>
      <c r="L44" s="90"/>
      <c r="M44" s="90"/>
      <c r="O44" s="93">
        <f t="shared" si="1"/>
        <v>0</v>
      </c>
      <c r="P44" s="93">
        <f t="shared" si="2"/>
        <v>0</v>
      </c>
      <c r="Q44" s="93">
        <f t="shared" si="3"/>
        <v>0</v>
      </c>
      <c r="R44" s="93">
        <f t="shared" si="4"/>
        <v>0</v>
      </c>
      <c r="S44" s="93">
        <f t="shared" si="5"/>
        <v>0</v>
      </c>
    </row>
    <row r="45" spans="1:19">
      <c r="A45" s="88" t="s">
        <v>113</v>
      </c>
      <c r="B45" s="90">
        <v>54</v>
      </c>
      <c r="C45" s="90">
        <v>657</v>
      </c>
      <c r="D45" s="90">
        <v>959</v>
      </c>
      <c r="E45" s="90">
        <v>948</v>
      </c>
      <c r="F45" s="90">
        <v>421</v>
      </c>
      <c r="G45" s="90">
        <v>361</v>
      </c>
      <c r="H45" s="90"/>
      <c r="I45" s="90"/>
      <c r="J45" s="90"/>
      <c r="K45" s="90"/>
      <c r="L45" s="90"/>
      <c r="M45" s="90"/>
      <c r="O45" s="93">
        <f t="shared" si="1"/>
        <v>0</v>
      </c>
      <c r="P45" s="93">
        <f t="shared" si="2"/>
        <v>0</v>
      </c>
      <c r="Q45" s="93">
        <f t="shared" si="3"/>
        <v>0</v>
      </c>
      <c r="R45" s="93">
        <f t="shared" si="4"/>
        <v>0</v>
      </c>
      <c r="S45" s="93">
        <f t="shared" si="5"/>
        <v>0</v>
      </c>
    </row>
    <row r="46" spans="1:19">
      <c r="A46" s="73" t="s">
        <v>5</v>
      </c>
      <c r="B46" s="90">
        <v>931771</v>
      </c>
      <c r="C46" s="90">
        <v>1203887</v>
      </c>
      <c r="D46" s="90">
        <v>1358158</v>
      </c>
      <c r="E46" s="90">
        <v>1622423</v>
      </c>
      <c r="F46" s="90">
        <v>1756035</v>
      </c>
      <c r="G46" s="90">
        <v>1768956</v>
      </c>
      <c r="H46" s="90"/>
      <c r="I46" s="90">
        <v>241553</v>
      </c>
      <c r="J46" s="90">
        <v>244838</v>
      </c>
      <c r="K46" s="90">
        <v>308049</v>
      </c>
      <c r="L46" s="90">
        <v>296853</v>
      </c>
      <c r="M46" s="90">
        <v>262631</v>
      </c>
      <c r="O46" s="93">
        <f t="shared" si="1"/>
        <v>0.88606900868255123</v>
      </c>
      <c r="P46" s="93">
        <f t="shared" si="2"/>
        <v>0.81338780340240047</v>
      </c>
      <c r="Q46" s="93">
        <f t="shared" si="3"/>
        <v>0.80419768331351971</v>
      </c>
      <c r="R46" s="93">
        <f t="shared" si="4"/>
        <v>0.75131618545105794</v>
      </c>
      <c r="S46" s="93">
        <f t="shared" si="5"/>
        <v>0.69657535950813176</v>
      </c>
    </row>
    <row r="47" spans="1:19">
      <c r="A47" s="88" t="s">
        <v>114</v>
      </c>
      <c r="B47" s="90">
        <v>439002</v>
      </c>
      <c r="C47" s="90">
        <v>554693</v>
      </c>
      <c r="D47" s="90">
        <v>585800</v>
      </c>
      <c r="E47" s="90">
        <v>738219</v>
      </c>
      <c r="F47" s="90">
        <v>816822</v>
      </c>
      <c r="G47" s="90">
        <v>818363</v>
      </c>
      <c r="H47" s="90"/>
      <c r="I47" s="90"/>
      <c r="J47" s="90"/>
      <c r="K47" s="90"/>
      <c r="L47" s="90"/>
      <c r="M47" s="90"/>
    </row>
    <row r="48" spans="1:19">
      <c r="A48" s="88" t="s">
        <v>115</v>
      </c>
      <c r="B48" s="90">
        <v>397422</v>
      </c>
      <c r="C48" s="90">
        <v>523318</v>
      </c>
      <c r="D48" s="90">
        <v>627330</v>
      </c>
      <c r="E48" s="90">
        <v>710348</v>
      </c>
      <c r="F48" s="90">
        <v>706239</v>
      </c>
      <c r="G48" s="90">
        <v>717220</v>
      </c>
      <c r="H48" s="90"/>
      <c r="I48" s="90"/>
      <c r="J48" s="90"/>
      <c r="K48" s="90"/>
      <c r="L48" s="90"/>
      <c r="M48" s="90"/>
    </row>
    <row r="49" spans="1:19">
      <c r="A49" s="88" t="s">
        <v>116</v>
      </c>
      <c r="B49" s="90">
        <v>95347</v>
      </c>
      <c r="C49" s="90">
        <v>125876</v>
      </c>
      <c r="D49" s="90">
        <v>145028</v>
      </c>
      <c r="E49" s="90">
        <v>173856</v>
      </c>
      <c r="F49" s="90">
        <v>232974</v>
      </c>
      <c r="G49" s="90">
        <v>233373</v>
      </c>
      <c r="H49" s="90"/>
      <c r="I49" s="90"/>
      <c r="J49" s="90"/>
      <c r="K49" s="90"/>
      <c r="L49" s="90"/>
      <c r="M49" s="90"/>
    </row>
    <row r="50" spans="1:19">
      <c r="A50" s="73" t="s">
        <v>6</v>
      </c>
      <c r="B50" s="90">
        <v>659640</v>
      </c>
      <c r="C50" s="90">
        <v>969786</v>
      </c>
      <c r="D50" s="90">
        <v>1099713</v>
      </c>
      <c r="E50" s="90">
        <v>1369448</v>
      </c>
      <c r="F50" s="90">
        <v>1518863</v>
      </c>
      <c r="G50" s="90">
        <v>1457336</v>
      </c>
      <c r="H50" s="90"/>
      <c r="I50" s="90">
        <v>287027</v>
      </c>
      <c r="J50" s="90">
        <v>329216</v>
      </c>
      <c r="K50" s="90">
        <v>405483</v>
      </c>
      <c r="L50" s="90">
        <v>436535</v>
      </c>
      <c r="M50" s="90">
        <v>419518</v>
      </c>
      <c r="O50" s="93">
        <f t="shared" ref="O50:S51" si="6">(I50/C50)/(I$4/C$4)</f>
        <v>1.307036384996787</v>
      </c>
      <c r="P50" s="93">
        <f t="shared" si="6"/>
        <v>1.3507367117409603</v>
      </c>
      <c r="Q50" s="93">
        <f t="shared" si="6"/>
        <v>1.2541059076977656</v>
      </c>
      <c r="R50" s="93">
        <f t="shared" si="6"/>
        <v>1.2773647798630039</v>
      </c>
      <c r="S50" s="93">
        <f t="shared" si="6"/>
        <v>1.3506103000992518</v>
      </c>
    </row>
    <row r="51" spans="1:19">
      <c r="A51" s="73" t="s">
        <v>13</v>
      </c>
      <c r="B51" s="90">
        <v>251388</v>
      </c>
      <c r="C51" s="90">
        <v>329388</v>
      </c>
      <c r="D51" s="90">
        <v>393622</v>
      </c>
      <c r="E51" s="90">
        <v>433359</v>
      </c>
      <c r="F51" s="90">
        <v>508446</v>
      </c>
      <c r="G51" s="90">
        <v>530802</v>
      </c>
      <c r="H51" s="90"/>
      <c r="I51" s="90">
        <v>80603</v>
      </c>
      <c r="J51" s="90">
        <v>103961</v>
      </c>
      <c r="K51" s="90">
        <v>125260</v>
      </c>
      <c r="L51" s="90">
        <v>148133</v>
      </c>
      <c r="M51" s="90">
        <v>146349</v>
      </c>
      <c r="O51" s="93">
        <f t="shared" si="6"/>
        <v>1.0806480374691834</v>
      </c>
      <c r="P51" s="93">
        <f t="shared" si="6"/>
        <v>1.1916815444443452</v>
      </c>
      <c r="Q51" s="93">
        <f t="shared" si="6"/>
        <v>1.2242544624469711</v>
      </c>
      <c r="R51" s="93">
        <f t="shared" si="6"/>
        <v>1.294855940376046</v>
      </c>
      <c r="S51" s="93">
        <f t="shared" si="6"/>
        <v>1.2935891366978252</v>
      </c>
    </row>
    <row r="52" spans="1:19">
      <c r="A52" s="88" t="s">
        <v>117</v>
      </c>
      <c r="B52" s="90">
        <v>124996</v>
      </c>
      <c r="C52" s="90">
        <v>180862</v>
      </c>
      <c r="D52" s="90">
        <v>226998</v>
      </c>
      <c r="E52" s="90">
        <v>246157</v>
      </c>
      <c r="F52" s="90">
        <v>282522</v>
      </c>
      <c r="G52" s="90">
        <v>286482</v>
      </c>
      <c r="H52" s="90"/>
      <c r="I52" s="90"/>
      <c r="J52" s="90"/>
      <c r="K52" s="90"/>
      <c r="L52" s="90"/>
      <c r="M52" s="90"/>
    </row>
    <row r="53" spans="1:19">
      <c r="A53" s="88" t="s">
        <v>118</v>
      </c>
      <c r="B53" s="90">
        <v>37332</v>
      </c>
      <c r="C53" s="90">
        <v>42468</v>
      </c>
      <c r="D53" s="90">
        <v>42004</v>
      </c>
      <c r="E53" s="90">
        <v>44630</v>
      </c>
      <c r="F53" s="90">
        <v>46163</v>
      </c>
      <c r="G53" s="90">
        <v>46070</v>
      </c>
      <c r="H53" s="90"/>
      <c r="I53" s="90"/>
      <c r="J53" s="90"/>
      <c r="K53" s="90"/>
      <c r="L53" s="90"/>
      <c r="M53" s="90"/>
    </row>
    <row r="54" spans="1:19">
      <c r="A54" s="88" t="s">
        <v>119</v>
      </c>
      <c r="B54" s="90">
        <v>9326</v>
      </c>
      <c r="C54" s="90">
        <v>12577</v>
      </c>
      <c r="D54" s="90">
        <v>14218</v>
      </c>
      <c r="E54" s="90">
        <v>14299</v>
      </c>
      <c r="F54" s="90">
        <v>11865</v>
      </c>
      <c r="G54" s="90">
        <v>11618</v>
      </c>
      <c r="H54" s="90"/>
      <c r="I54" s="90"/>
      <c r="J54" s="90"/>
      <c r="K54" s="90"/>
      <c r="L54" s="90"/>
      <c r="M54" s="90"/>
    </row>
    <row r="55" spans="1:19">
      <c r="A55" s="88" t="s">
        <v>120</v>
      </c>
      <c r="B55" s="90">
        <v>76340</v>
      </c>
      <c r="C55" s="90">
        <v>88041</v>
      </c>
      <c r="D55" s="90">
        <v>100775</v>
      </c>
      <c r="E55" s="90">
        <v>120620</v>
      </c>
      <c r="F55" s="90">
        <v>133988</v>
      </c>
      <c r="G55" s="90">
        <v>150882</v>
      </c>
      <c r="H55" s="90"/>
      <c r="I55" s="90"/>
      <c r="J55" s="90"/>
      <c r="K55" s="90"/>
      <c r="L55" s="90"/>
      <c r="M55" s="90"/>
    </row>
    <row r="56" spans="1:19">
      <c r="A56" s="88" t="s">
        <v>121</v>
      </c>
      <c r="B56" s="90">
        <v>3394</v>
      </c>
      <c r="C56" s="90">
        <v>5440</v>
      </c>
      <c r="D56" s="90">
        <v>9627</v>
      </c>
      <c r="E56" s="90">
        <v>7653</v>
      </c>
      <c r="F56" s="90">
        <v>33908</v>
      </c>
      <c r="G56" s="90">
        <v>35750</v>
      </c>
      <c r="H56" s="90"/>
      <c r="I56" s="90"/>
      <c r="J56" s="90"/>
      <c r="K56" s="90"/>
      <c r="L56" s="90"/>
      <c r="M56" s="90"/>
    </row>
    <row r="57" spans="1:19">
      <c r="A57" s="73" t="s">
        <v>7</v>
      </c>
      <c r="B57" s="90">
        <v>107402</v>
      </c>
      <c r="C57" s="90">
        <v>157428</v>
      </c>
      <c r="D57" s="90">
        <v>177392</v>
      </c>
      <c r="E57" s="90">
        <v>201035</v>
      </c>
      <c r="F57" s="90">
        <v>235671</v>
      </c>
      <c r="G57" s="90">
        <v>246948</v>
      </c>
      <c r="H57" s="90"/>
      <c r="I57" s="90">
        <v>41063</v>
      </c>
      <c r="J57" s="90">
        <v>51770</v>
      </c>
      <c r="K57" s="90">
        <v>64477</v>
      </c>
      <c r="L57" s="90">
        <v>68606</v>
      </c>
      <c r="M57" s="90">
        <v>74478</v>
      </c>
      <c r="O57" s="93">
        <f>(I57/C57)/(I$4/C$4)</f>
        <v>1.1518860878026524</v>
      </c>
      <c r="P57" s="93">
        <f>(J57/D57)/(J$4/D$4)</f>
        <v>1.316780127406239</v>
      </c>
      <c r="Q57" s="93">
        <f>(K57/E57)/(K$4/E$4)</f>
        <v>1.3584393609865537</v>
      </c>
      <c r="R57" s="93">
        <f>(L57/F57)/(L$4/F$4)</f>
        <v>1.2938097650233265</v>
      </c>
      <c r="S57" s="93">
        <f>(M57/G57)/(M$4/G$4)</f>
        <v>1.4150169549194744</v>
      </c>
    </row>
    <row r="58" spans="1:19">
      <c r="A58" s="88" t="s">
        <v>122</v>
      </c>
      <c r="B58" s="90">
        <v>66492</v>
      </c>
      <c r="C58" s="90">
        <v>89613</v>
      </c>
      <c r="D58" s="90">
        <v>94431</v>
      </c>
      <c r="E58" s="90">
        <v>102848</v>
      </c>
      <c r="F58" s="90">
        <v>118095</v>
      </c>
      <c r="G58" s="90">
        <v>118277</v>
      </c>
      <c r="H58" s="90"/>
      <c r="I58" s="90"/>
      <c r="J58" s="90"/>
      <c r="K58" s="90"/>
      <c r="L58" s="90"/>
      <c r="M58" s="90"/>
    </row>
    <row r="59" spans="1:19">
      <c r="A59" s="88" t="s">
        <v>123</v>
      </c>
      <c r="B59" s="90">
        <v>40910</v>
      </c>
      <c r="C59" s="90">
        <v>67815</v>
      </c>
      <c r="D59" s="90">
        <v>82961</v>
      </c>
      <c r="E59" s="90">
        <v>98187</v>
      </c>
      <c r="F59" s="90">
        <v>117576</v>
      </c>
      <c r="G59" s="90">
        <v>128671</v>
      </c>
      <c r="H59" s="90"/>
      <c r="I59" s="90"/>
      <c r="J59" s="90"/>
      <c r="K59" s="90"/>
      <c r="L59" s="90"/>
      <c r="M59" s="90"/>
    </row>
    <row r="60" spans="1:19">
      <c r="A60" s="73" t="s">
        <v>8</v>
      </c>
      <c r="B60" s="90">
        <v>144722</v>
      </c>
      <c r="C60" s="90">
        <v>125963</v>
      </c>
      <c r="D60" s="90">
        <v>186022</v>
      </c>
      <c r="E60" s="90">
        <v>183315</v>
      </c>
      <c r="F60" s="90">
        <v>199120</v>
      </c>
      <c r="G60" s="90">
        <v>197893</v>
      </c>
      <c r="H60" s="90"/>
      <c r="I60" s="90">
        <v>37490</v>
      </c>
      <c r="J60" s="90">
        <v>41902</v>
      </c>
      <c r="K60" s="90">
        <v>53974</v>
      </c>
      <c r="L60" s="90">
        <v>52639</v>
      </c>
      <c r="M60" s="90">
        <v>51452</v>
      </c>
      <c r="O60" s="93">
        <f>(I60/C60)/(I$4/C$4)</f>
        <v>1.3143568139915092</v>
      </c>
      <c r="P60" s="93">
        <f>(J60/D60)/(J$4/D$4)</f>
        <v>1.0163412955447155</v>
      </c>
      <c r="Q60" s="93">
        <f>(K60/E60)/(K$4/E$4)</f>
        <v>1.2470782656923043</v>
      </c>
      <c r="R60" s="93">
        <f>(L60/F60)/(L$4/F$4)</f>
        <v>1.1749170790880297</v>
      </c>
      <c r="S60" s="93">
        <f>(M60/G60)/(M$4/G$4)</f>
        <v>1.2198627779371387</v>
      </c>
    </row>
    <row r="61" spans="1:19">
      <c r="A61" s="88" t="s">
        <v>124</v>
      </c>
      <c r="B61" s="90">
        <v>9151</v>
      </c>
      <c r="C61" s="90">
        <v>12923</v>
      </c>
      <c r="D61" s="90">
        <v>13346</v>
      </c>
      <c r="E61" s="90">
        <v>10591</v>
      </c>
      <c r="F61" s="90">
        <v>12588</v>
      </c>
      <c r="G61" s="90">
        <v>12149</v>
      </c>
      <c r="H61" s="90"/>
      <c r="I61" s="90"/>
      <c r="J61" s="90"/>
      <c r="K61" s="90"/>
      <c r="L61" s="90"/>
      <c r="M61" s="90"/>
    </row>
    <row r="62" spans="1:19">
      <c r="A62" s="88" t="s">
        <v>125</v>
      </c>
      <c r="B62" s="90">
        <v>2382</v>
      </c>
      <c r="C62" s="90">
        <v>3647</v>
      </c>
      <c r="D62" s="90">
        <v>4980</v>
      </c>
      <c r="E62" s="90">
        <v>5462</v>
      </c>
      <c r="F62" s="90">
        <v>8823</v>
      </c>
      <c r="G62" s="90">
        <v>9259</v>
      </c>
      <c r="H62" s="90"/>
      <c r="I62" s="90"/>
      <c r="J62" s="90"/>
      <c r="K62" s="90"/>
      <c r="L62" s="90"/>
      <c r="M62" s="90"/>
    </row>
    <row r="63" spans="1:19">
      <c r="A63" s="88" t="s">
        <v>126</v>
      </c>
      <c r="B63" s="90">
        <v>1304</v>
      </c>
      <c r="C63" s="90">
        <v>3337</v>
      </c>
      <c r="D63" s="90">
        <v>4725</v>
      </c>
      <c r="E63" s="90">
        <v>5865</v>
      </c>
      <c r="F63" s="90">
        <v>7060</v>
      </c>
      <c r="G63" s="90">
        <v>7613</v>
      </c>
      <c r="H63" s="90"/>
      <c r="I63" s="90"/>
      <c r="J63" s="90"/>
      <c r="K63" s="90"/>
      <c r="L63" s="90"/>
      <c r="M63" s="90"/>
    </row>
    <row r="64" spans="1:19">
      <c r="A64" s="88" t="s">
        <v>127</v>
      </c>
      <c r="B64" s="90">
        <v>119584</v>
      </c>
      <c r="C64" s="90">
        <v>77223</v>
      </c>
      <c r="D64" s="90">
        <v>129749</v>
      </c>
      <c r="E64" s="90">
        <v>117413</v>
      </c>
      <c r="F64" s="90">
        <v>107941</v>
      </c>
      <c r="G64" s="90">
        <v>101214</v>
      </c>
      <c r="H64" s="90"/>
      <c r="I64" s="90"/>
      <c r="J64" s="90"/>
      <c r="K64" s="90"/>
      <c r="L64" s="90"/>
      <c r="M64" s="90"/>
    </row>
    <row r="65" spans="1:19">
      <c r="A65" s="88" t="s">
        <v>128</v>
      </c>
      <c r="B65" s="90">
        <v>11509</v>
      </c>
      <c r="C65" s="90">
        <v>26756</v>
      </c>
      <c r="D65" s="90">
        <v>29812</v>
      </c>
      <c r="E65" s="90">
        <v>39490</v>
      </c>
      <c r="F65" s="90">
        <v>55611</v>
      </c>
      <c r="G65" s="90">
        <v>58675</v>
      </c>
      <c r="H65" s="90"/>
      <c r="I65" s="90"/>
      <c r="J65" s="90"/>
      <c r="K65" s="90"/>
      <c r="L65" s="90"/>
      <c r="M65" s="90"/>
    </row>
    <row r="66" spans="1:19">
      <c r="A66" s="88" t="s">
        <v>129</v>
      </c>
      <c r="B66" s="90">
        <v>792</v>
      </c>
      <c r="C66" s="90">
        <v>2077</v>
      </c>
      <c r="D66" s="90">
        <v>3410</v>
      </c>
      <c r="E66" s="90">
        <v>4494</v>
      </c>
      <c r="F66" s="90">
        <v>7097</v>
      </c>
      <c r="G66" s="90">
        <v>8983</v>
      </c>
      <c r="H66" s="90"/>
      <c r="I66" s="90"/>
      <c r="J66" s="90"/>
      <c r="K66" s="90"/>
      <c r="L66" s="90"/>
      <c r="M66" s="90"/>
    </row>
    <row r="67" spans="1:19">
      <c r="A67" s="73" t="s">
        <v>9</v>
      </c>
      <c r="B67" s="90">
        <v>102468</v>
      </c>
      <c r="C67" s="90">
        <v>169920</v>
      </c>
      <c r="D67" s="90">
        <v>185585</v>
      </c>
      <c r="E67" s="90">
        <v>211876</v>
      </c>
      <c r="F67" s="90">
        <v>244977</v>
      </c>
      <c r="G67" s="90">
        <v>253379</v>
      </c>
      <c r="H67" s="90"/>
      <c r="I67" s="90">
        <v>44699</v>
      </c>
      <c r="J67" s="90">
        <v>53404</v>
      </c>
      <c r="K67" s="90">
        <v>59608</v>
      </c>
      <c r="L67" s="90">
        <v>73908</v>
      </c>
      <c r="M67" s="90">
        <v>76331</v>
      </c>
      <c r="O67" s="93">
        <f t="shared" ref="O67:S69" si="7">(I67/C67)/(I$4/C$4)</f>
        <v>1.1617004133778044</v>
      </c>
      <c r="P67" s="93">
        <f t="shared" si="7"/>
        <v>1.2983747016380121</v>
      </c>
      <c r="Q67" s="93">
        <f t="shared" si="7"/>
        <v>1.1915983518341404</v>
      </c>
      <c r="R67" s="93">
        <f t="shared" si="7"/>
        <v>1.3408512724488926</v>
      </c>
      <c r="S67" s="93">
        <f t="shared" si="7"/>
        <v>1.4134143144494891</v>
      </c>
    </row>
    <row r="68" spans="1:19">
      <c r="A68" s="73" t="s">
        <v>10</v>
      </c>
      <c r="B68" s="90">
        <v>31406</v>
      </c>
      <c r="C68" s="90">
        <v>50693</v>
      </c>
      <c r="D68" s="90">
        <v>64630</v>
      </c>
      <c r="E68" s="90">
        <v>79582</v>
      </c>
      <c r="F68" s="90">
        <v>100347</v>
      </c>
      <c r="G68" s="90">
        <v>98628</v>
      </c>
      <c r="H68" s="90"/>
      <c r="I68" s="90">
        <v>24280</v>
      </c>
      <c r="J68" s="90">
        <v>28776</v>
      </c>
      <c r="K68" s="90">
        <v>37846</v>
      </c>
      <c r="L68" s="90">
        <v>43423</v>
      </c>
      <c r="M68" s="90">
        <v>41505</v>
      </c>
      <c r="O68" s="93">
        <f t="shared" si="7"/>
        <v>2.1151517209778823</v>
      </c>
      <c r="P68" s="93">
        <f t="shared" si="7"/>
        <v>2.0089327451251382</v>
      </c>
      <c r="Q68" s="93">
        <f t="shared" si="7"/>
        <v>2.0142447690389842</v>
      </c>
      <c r="R68" s="93">
        <f t="shared" si="7"/>
        <v>1.9232241404648278</v>
      </c>
      <c r="S68" s="93">
        <f t="shared" si="7"/>
        <v>1.9744190963093031</v>
      </c>
    </row>
    <row r="69" spans="1:19">
      <c r="A69" s="73" t="s">
        <v>18</v>
      </c>
      <c r="B69" s="90">
        <v>143465</v>
      </c>
      <c r="C69" s="90">
        <v>186875</v>
      </c>
      <c r="D69" s="90">
        <v>218621</v>
      </c>
      <c r="E69" s="90">
        <v>267663</v>
      </c>
      <c r="F69" s="90">
        <v>342367</v>
      </c>
      <c r="G69" s="90">
        <v>351640</v>
      </c>
      <c r="H69" s="90"/>
      <c r="I69" s="90">
        <v>60975</v>
      </c>
      <c r="J69" s="90">
        <v>70034</v>
      </c>
      <c r="K69" s="90">
        <v>89758</v>
      </c>
      <c r="L69" s="90">
        <v>103120</v>
      </c>
      <c r="M69" s="90">
        <v>106175</v>
      </c>
      <c r="O69" s="93">
        <f t="shared" si="7"/>
        <v>1.4409252088022462</v>
      </c>
      <c r="P69" s="93">
        <f t="shared" si="7"/>
        <v>1.4453937889954545</v>
      </c>
      <c r="Q69" s="93">
        <f t="shared" si="7"/>
        <v>1.4203387459789385</v>
      </c>
      <c r="R69" s="93">
        <f t="shared" si="7"/>
        <v>1.3386451760070914</v>
      </c>
      <c r="S69" s="93">
        <f t="shared" si="7"/>
        <v>1.4166519031408384</v>
      </c>
    </row>
    <row r="70" spans="1:19">
      <c r="A70" s="88" t="s">
        <v>130</v>
      </c>
      <c r="B70" s="90">
        <v>4955</v>
      </c>
      <c r="C70" s="90">
        <v>11462</v>
      </c>
      <c r="D70" s="90">
        <v>15111</v>
      </c>
      <c r="E70" s="90">
        <v>17004</v>
      </c>
      <c r="F70" s="90">
        <v>23310</v>
      </c>
      <c r="G70" s="90">
        <v>24881</v>
      </c>
      <c r="H70" s="90"/>
      <c r="I70" s="90"/>
      <c r="J70" s="90"/>
      <c r="K70" s="90"/>
      <c r="L70" s="90"/>
      <c r="M70" s="90"/>
    </row>
    <row r="71" spans="1:19">
      <c r="A71" s="88" t="s">
        <v>131</v>
      </c>
      <c r="B71" s="90">
        <v>3612</v>
      </c>
      <c r="C71" s="90">
        <v>10707</v>
      </c>
      <c r="D71" s="90">
        <v>11984</v>
      </c>
      <c r="E71" s="90">
        <v>15744</v>
      </c>
      <c r="F71" s="90">
        <v>21815</v>
      </c>
      <c r="G71" s="90">
        <v>24831</v>
      </c>
      <c r="H71" s="90"/>
      <c r="I71" s="90"/>
      <c r="J71" s="90"/>
      <c r="K71" s="90"/>
      <c r="L71" s="90"/>
      <c r="M71" s="90"/>
    </row>
    <row r="72" spans="1:19">
      <c r="A72" s="88" t="s">
        <v>132</v>
      </c>
      <c r="B72" s="90">
        <v>81311</v>
      </c>
      <c r="C72" s="90">
        <v>110555</v>
      </c>
      <c r="D72" s="90">
        <v>129396</v>
      </c>
      <c r="E72" s="90">
        <v>162130</v>
      </c>
      <c r="F72" s="90">
        <v>199910</v>
      </c>
      <c r="G72" s="90">
        <v>202469</v>
      </c>
      <c r="H72" s="90"/>
      <c r="I72" s="90"/>
      <c r="J72" s="90"/>
      <c r="K72" s="90"/>
      <c r="L72" s="90"/>
      <c r="M72" s="90"/>
    </row>
    <row r="73" spans="1:19">
      <c r="A73" s="88" t="s">
        <v>133</v>
      </c>
      <c r="B73" s="90">
        <v>763</v>
      </c>
      <c r="C73" s="90">
        <v>1660</v>
      </c>
      <c r="D73" s="90">
        <v>1445</v>
      </c>
      <c r="E73" s="90">
        <v>2648</v>
      </c>
      <c r="F73" s="90">
        <v>2288</v>
      </c>
      <c r="G73" s="90">
        <v>2333</v>
      </c>
      <c r="H73" s="90"/>
      <c r="I73" s="90"/>
      <c r="J73" s="90"/>
      <c r="K73" s="90"/>
      <c r="L73" s="90"/>
      <c r="M73" s="90"/>
    </row>
    <row r="74" spans="1:19">
      <c r="A74" s="88" t="s">
        <v>134</v>
      </c>
      <c r="B74" s="90">
        <v>21713</v>
      </c>
      <c r="C74" s="90">
        <v>38341</v>
      </c>
      <c r="D74" s="90">
        <v>44676</v>
      </c>
      <c r="E74" s="90">
        <v>53364</v>
      </c>
      <c r="F74" s="90">
        <v>65243</v>
      </c>
      <c r="G74" s="90">
        <v>68159</v>
      </c>
      <c r="H74" s="90"/>
      <c r="I74" s="90"/>
      <c r="J74" s="90"/>
      <c r="K74" s="90"/>
      <c r="L74" s="90"/>
      <c r="M74" s="90"/>
    </row>
    <row r="75" spans="1:19">
      <c r="A75" s="88" t="s">
        <v>135</v>
      </c>
      <c r="B75" s="90">
        <v>31108</v>
      </c>
      <c r="C75" s="90">
        <v>14144</v>
      </c>
      <c r="D75" s="90">
        <v>15985</v>
      </c>
      <c r="E75" s="90">
        <v>16733</v>
      </c>
      <c r="F75" s="90">
        <v>29712</v>
      </c>
      <c r="G75" s="90">
        <v>28877</v>
      </c>
      <c r="H75" s="90"/>
      <c r="I75" s="90"/>
      <c r="J75" s="90"/>
      <c r="K75" s="90"/>
      <c r="L75" s="90"/>
      <c r="M75" s="90"/>
    </row>
    <row r="76" spans="1:19">
      <c r="A76" s="88" t="s">
        <v>136</v>
      </c>
      <c r="B76" s="90">
        <v>3</v>
      </c>
      <c r="C76" s="90">
        <v>6</v>
      </c>
      <c r="D76" s="90">
        <v>24</v>
      </c>
      <c r="E76" s="90">
        <v>40</v>
      </c>
      <c r="F76" s="90">
        <v>89</v>
      </c>
      <c r="G76" s="90">
        <v>90</v>
      </c>
      <c r="H76" s="90"/>
      <c r="I76" s="90"/>
      <c r="J76" s="90"/>
      <c r="K76" s="90"/>
      <c r="L76" s="90"/>
      <c r="M76" s="90"/>
    </row>
    <row r="77" spans="1:19">
      <c r="A77" s="73" t="s">
        <v>22</v>
      </c>
      <c r="B77" s="90">
        <v>93529</v>
      </c>
      <c r="C77" s="90">
        <v>115846</v>
      </c>
      <c r="D77" s="90">
        <v>156538</v>
      </c>
      <c r="E77" s="90">
        <v>205802</v>
      </c>
      <c r="F77" s="90">
        <v>249283</v>
      </c>
      <c r="G77" s="90">
        <v>270396</v>
      </c>
      <c r="H77" s="90"/>
      <c r="I77" s="90">
        <v>48675</v>
      </c>
      <c r="J77" s="90">
        <v>70815</v>
      </c>
      <c r="K77" s="90">
        <v>96912</v>
      </c>
      <c r="L77" s="90">
        <v>95815</v>
      </c>
      <c r="M77" s="90">
        <v>99150</v>
      </c>
      <c r="O77" s="93">
        <f>(I77/C77)/(I$4/C$4)</f>
        <v>1.8555204853682825</v>
      </c>
      <c r="P77" s="93">
        <f>(J77/D77)/(J$4/D$4)</f>
        <v>2.0411485252854775</v>
      </c>
      <c r="Q77" s="93">
        <f>(K77/E77)/(K$4/E$4)</f>
        <v>1.994504746293615</v>
      </c>
      <c r="R77" s="93">
        <f>(L77/F77)/(L$4/F$4)</f>
        <v>1.7082652705797978</v>
      </c>
      <c r="S77" s="93">
        <f>(M77/G77)/(M$4/G$4)</f>
        <v>1.7204086081523242</v>
      </c>
    </row>
    <row r="78" spans="1:19">
      <c r="A78" s="88" t="s">
        <v>137</v>
      </c>
      <c r="B78" s="90">
        <v>11704</v>
      </c>
      <c r="C78" s="90">
        <v>7526</v>
      </c>
      <c r="D78" s="90">
        <v>11820</v>
      </c>
      <c r="E78" s="90">
        <v>13805</v>
      </c>
      <c r="F78" s="90">
        <v>18894</v>
      </c>
      <c r="G78" s="90">
        <v>19702</v>
      </c>
      <c r="H78" s="90"/>
      <c r="I78" s="90"/>
      <c r="J78" s="90"/>
      <c r="K78" s="90"/>
      <c r="L78" s="90"/>
      <c r="M78" s="90"/>
    </row>
    <row r="79" spans="1:19">
      <c r="A79" s="88" t="s">
        <v>138</v>
      </c>
      <c r="B79" s="90">
        <v>4995</v>
      </c>
      <c r="C79" s="90">
        <v>10555</v>
      </c>
      <c r="D79" s="90">
        <v>15599</v>
      </c>
      <c r="E79" s="90">
        <v>26876</v>
      </c>
      <c r="F79" s="90">
        <v>42976</v>
      </c>
      <c r="G79" s="90">
        <v>44281</v>
      </c>
      <c r="H79" s="90"/>
      <c r="I79" s="90"/>
      <c r="J79" s="90"/>
      <c r="K79" s="90"/>
      <c r="L79" s="90"/>
      <c r="M79" s="90"/>
    </row>
    <row r="80" spans="1:19">
      <c r="A80" s="88" t="s">
        <v>139</v>
      </c>
      <c r="B80" s="90">
        <v>16479</v>
      </c>
      <c r="C80" s="90">
        <v>17164</v>
      </c>
      <c r="D80" s="90">
        <v>18232</v>
      </c>
      <c r="E80" s="90">
        <v>22974</v>
      </c>
      <c r="F80" s="90">
        <v>28444</v>
      </c>
      <c r="G80" s="90">
        <v>31271</v>
      </c>
      <c r="H80" s="90"/>
      <c r="I80" s="90"/>
      <c r="J80" s="90"/>
      <c r="K80" s="90"/>
      <c r="L80" s="90"/>
      <c r="M80" s="90"/>
    </row>
    <row r="81" spans="1:19">
      <c r="A81" s="88" t="s">
        <v>140</v>
      </c>
      <c r="B81" s="90">
        <v>21740</v>
      </c>
      <c r="C81" s="90">
        <v>45014</v>
      </c>
      <c r="D81" s="90">
        <v>57976</v>
      </c>
      <c r="E81" s="90">
        <v>76956</v>
      </c>
      <c r="F81" s="90">
        <v>96164</v>
      </c>
      <c r="G81" s="90">
        <v>101980</v>
      </c>
      <c r="H81" s="90"/>
      <c r="I81" s="90"/>
      <c r="J81" s="90"/>
      <c r="K81" s="90"/>
      <c r="L81" s="90"/>
      <c r="M81" s="90"/>
    </row>
    <row r="82" spans="1:19">
      <c r="A82" s="88" t="s">
        <v>141</v>
      </c>
      <c r="B82" s="90">
        <v>25420</v>
      </c>
      <c r="C82" s="90">
        <v>24624</v>
      </c>
      <c r="D82" s="90">
        <v>32219</v>
      </c>
      <c r="E82" s="90">
        <v>42333</v>
      </c>
      <c r="F82" s="90">
        <v>32367</v>
      </c>
      <c r="G82" s="90">
        <v>38172</v>
      </c>
      <c r="H82" s="90"/>
      <c r="I82" s="90"/>
      <c r="J82" s="90"/>
      <c r="K82" s="90"/>
      <c r="L82" s="90"/>
      <c r="M82" s="90"/>
    </row>
    <row r="83" spans="1:19">
      <c r="A83" s="88" t="s">
        <v>142</v>
      </c>
      <c r="B83" s="90">
        <v>13191</v>
      </c>
      <c r="C83" s="90">
        <v>10963</v>
      </c>
      <c r="D83" s="90">
        <v>20692</v>
      </c>
      <c r="E83" s="90">
        <v>22858</v>
      </c>
      <c r="F83" s="90">
        <v>30438</v>
      </c>
      <c r="G83" s="90">
        <v>34990</v>
      </c>
      <c r="H83" s="90"/>
      <c r="I83" s="90"/>
      <c r="J83" s="90"/>
      <c r="K83" s="90"/>
      <c r="L83" s="90"/>
      <c r="M83" s="90"/>
    </row>
    <row r="84" spans="1:19">
      <c r="A84" s="73" t="s">
        <v>19</v>
      </c>
      <c r="B84" s="90">
        <v>14922</v>
      </c>
      <c r="C84" s="90">
        <v>22643</v>
      </c>
      <c r="D84" s="90">
        <v>28523</v>
      </c>
      <c r="E84" s="90">
        <v>38817</v>
      </c>
      <c r="F84" s="90">
        <v>48487</v>
      </c>
      <c r="G84" s="90">
        <v>55730</v>
      </c>
      <c r="H84" s="90"/>
      <c r="I84" s="90">
        <v>11931</v>
      </c>
      <c r="J84" s="90">
        <v>14598</v>
      </c>
      <c r="K84" s="90">
        <v>21406</v>
      </c>
      <c r="L84" s="90">
        <v>22844</v>
      </c>
      <c r="M84" s="90">
        <v>26094</v>
      </c>
      <c r="O84" s="93">
        <f t="shared" ref="O84:S87" si="8">(I84/C84)/(I$4/C$4)</f>
        <v>2.3269321238147467</v>
      </c>
      <c r="P84" s="93">
        <f t="shared" si="8"/>
        <v>2.3092305066546528</v>
      </c>
      <c r="Q84" s="93">
        <f t="shared" si="8"/>
        <v>2.3357193696609455</v>
      </c>
      <c r="R84" s="93">
        <f t="shared" si="8"/>
        <v>2.0939258943949799</v>
      </c>
      <c r="S84" s="93">
        <f t="shared" si="8"/>
        <v>2.1968012454008705</v>
      </c>
    </row>
    <row r="85" spans="1:19">
      <c r="A85" s="73" t="s">
        <v>20</v>
      </c>
      <c r="B85" s="90">
        <v>7876</v>
      </c>
      <c r="C85" s="90">
        <v>13607</v>
      </c>
      <c r="D85" s="90">
        <v>19014</v>
      </c>
      <c r="E85" s="90">
        <v>24912</v>
      </c>
      <c r="F85" s="90">
        <v>31213</v>
      </c>
      <c r="G85" s="90">
        <v>34586</v>
      </c>
      <c r="H85" s="90"/>
      <c r="I85" s="90">
        <v>5314</v>
      </c>
      <c r="J85" s="90">
        <v>7954</v>
      </c>
      <c r="K85" s="90">
        <v>11160</v>
      </c>
      <c r="L85" s="90">
        <v>12379</v>
      </c>
      <c r="M85" s="90">
        <v>12864</v>
      </c>
      <c r="O85" s="93">
        <f t="shared" si="8"/>
        <v>1.7246461423207529</v>
      </c>
      <c r="P85" s="93">
        <f t="shared" si="8"/>
        <v>1.8874750777460354</v>
      </c>
      <c r="Q85" s="93">
        <f t="shared" si="8"/>
        <v>1.8974166539768689</v>
      </c>
      <c r="R85" s="93">
        <f t="shared" si="8"/>
        <v>1.7626436503878442</v>
      </c>
      <c r="S85" s="93">
        <f t="shared" si="8"/>
        <v>1.7450780077172103</v>
      </c>
    </row>
    <row r="86" spans="1:19">
      <c r="A86" s="73" t="s">
        <v>21</v>
      </c>
      <c r="B86" s="90">
        <v>51514</v>
      </c>
      <c r="C86" s="90">
        <v>26861</v>
      </c>
      <c r="D86" s="90">
        <v>29269</v>
      </c>
      <c r="E86" s="90">
        <v>34246</v>
      </c>
      <c r="F86" s="90">
        <v>36793</v>
      </c>
      <c r="G86" s="90">
        <v>41660</v>
      </c>
      <c r="H86" s="90"/>
      <c r="I86" s="90">
        <v>5649</v>
      </c>
      <c r="J86" s="90">
        <v>5513</v>
      </c>
      <c r="K86" s="90">
        <v>7130</v>
      </c>
      <c r="L86" s="90">
        <v>7746</v>
      </c>
      <c r="M86" s="90">
        <v>9470</v>
      </c>
      <c r="O86" s="93">
        <f t="shared" si="8"/>
        <v>0.92873162415178689</v>
      </c>
      <c r="P86" s="93">
        <f t="shared" si="8"/>
        <v>0.84986361571053504</v>
      </c>
      <c r="Q86" s="93">
        <f t="shared" si="8"/>
        <v>0.88183389197850381</v>
      </c>
      <c r="R86" s="93">
        <f t="shared" si="8"/>
        <v>0.93567874151461705</v>
      </c>
      <c r="S86" s="93">
        <f t="shared" si="8"/>
        <v>1.0665221131694009</v>
      </c>
    </row>
    <row r="87" spans="1:19">
      <c r="A87" s="73" t="s">
        <v>23</v>
      </c>
      <c r="B87" s="90">
        <v>22807</v>
      </c>
      <c r="C87" s="90">
        <v>13416</v>
      </c>
      <c r="D87" s="90">
        <v>14859</v>
      </c>
      <c r="E87" s="90">
        <v>20253</v>
      </c>
      <c r="F87" s="90">
        <v>23053</v>
      </c>
      <c r="G87" s="90">
        <v>22882</v>
      </c>
      <c r="H87" s="90"/>
      <c r="I87" s="90">
        <v>5013</v>
      </c>
      <c r="J87" s="90">
        <v>5889</v>
      </c>
      <c r="K87" s="90">
        <v>6747</v>
      </c>
      <c r="L87" s="90">
        <v>9070</v>
      </c>
      <c r="M87" s="90">
        <v>7643</v>
      </c>
      <c r="O87" s="93">
        <f t="shared" si="8"/>
        <v>1.6501198591533632</v>
      </c>
      <c r="P87" s="93">
        <f t="shared" si="8"/>
        <v>1.7882206283135014</v>
      </c>
      <c r="Q87" s="93">
        <f t="shared" si="8"/>
        <v>1.4110046864824961</v>
      </c>
      <c r="R87" s="93">
        <f t="shared" si="8"/>
        <v>1.7486154329408468</v>
      </c>
      <c r="S87" s="93">
        <f t="shared" si="8"/>
        <v>1.5671444516102511</v>
      </c>
    </row>
  </sheetData>
  <mergeCells count="2">
    <mergeCell ref="B2:G2"/>
    <mergeCell ref="I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tabSelected="1" workbookViewId="0">
      <selection activeCell="A2" sqref="A2"/>
    </sheetView>
  </sheetViews>
  <sheetFormatPr defaultColWidth="9" defaultRowHeight="13.8"/>
  <cols>
    <col min="1" max="1" width="3.77734375" style="38" customWidth="1"/>
    <col min="2" max="2" width="18.21875" style="38" bestFit="1" customWidth="1"/>
    <col min="3" max="7" width="8.88671875" style="38" customWidth="1"/>
    <col min="8" max="12" width="9" style="38"/>
    <col min="13" max="13" width="2.21875" style="38" customWidth="1"/>
    <col min="14" max="20" width="9" style="38"/>
    <col min="21" max="21" width="18.21875" style="38" bestFit="1" customWidth="1"/>
    <col min="22" max="16384" width="9" style="38"/>
  </cols>
  <sheetData>
    <row r="1" spans="1:23">
      <c r="A1" s="56" t="s">
        <v>145</v>
      </c>
    </row>
    <row r="2" spans="1:23">
      <c r="B2" s="56" t="s">
        <v>146</v>
      </c>
      <c r="C2" s="56">
        <v>2008</v>
      </c>
      <c r="D2" s="56">
        <v>2009</v>
      </c>
      <c r="E2" s="56">
        <v>2010</v>
      </c>
      <c r="F2" s="56">
        <v>2011</v>
      </c>
      <c r="G2" s="56">
        <v>2012</v>
      </c>
    </row>
    <row r="3" spans="1:23">
      <c r="A3" s="38">
        <v>2</v>
      </c>
      <c r="B3" s="89" t="s">
        <v>1</v>
      </c>
      <c r="C3" s="94">
        <v>3.849430293162584E-2</v>
      </c>
      <c r="D3" s="94">
        <v>4.5507976267613832E-2</v>
      </c>
      <c r="E3" s="94">
        <v>4.991142454295746E-2</v>
      </c>
      <c r="F3" s="94">
        <v>5.9441234263660284E-2</v>
      </c>
      <c r="G3" s="94">
        <v>6.3901276500769905E-2</v>
      </c>
      <c r="U3" s="89"/>
      <c r="V3" s="93"/>
      <c r="W3" s="93"/>
    </row>
    <row r="4" spans="1:23">
      <c r="A4" s="38">
        <v>1</v>
      </c>
      <c r="B4" s="89" t="s">
        <v>17</v>
      </c>
      <c r="C4" s="94">
        <v>6.5119796672294575E-2</v>
      </c>
      <c r="D4" s="94">
        <v>0.10089896336621781</v>
      </c>
      <c r="E4" s="94">
        <v>6.0630180557876626E-2</v>
      </c>
      <c r="F4" s="94">
        <v>0.11110503220575606</v>
      </c>
      <c r="G4" s="94">
        <v>8.3073505503892281E-2</v>
      </c>
      <c r="U4" s="89"/>
      <c r="V4" s="93"/>
      <c r="W4" s="93"/>
    </row>
    <row r="5" spans="1:23">
      <c r="A5" s="38">
        <v>4</v>
      </c>
      <c r="B5" s="89" t="s">
        <v>67</v>
      </c>
      <c r="C5" s="94">
        <v>0.82056776709242396</v>
      </c>
      <c r="D5" s="94">
        <v>0.61230067584658743</v>
      </c>
      <c r="E5" s="94">
        <v>0.6774814645139694</v>
      </c>
      <c r="F5" s="94">
        <v>0.58828731550413416</v>
      </c>
      <c r="G5" s="94">
        <v>0.61497290646022551</v>
      </c>
      <c r="U5" s="89"/>
      <c r="V5" s="93"/>
      <c r="W5" s="93"/>
    </row>
    <row r="6" spans="1:23">
      <c r="A6" s="38">
        <v>6</v>
      </c>
      <c r="B6" s="89" t="s">
        <v>5</v>
      </c>
      <c r="C6" s="94">
        <v>0.88606900868255123</v>
      </c>
      <c r="D6" s="94">
        <v>0.81338780340240047</v>
      </c>
      <c r="E6" s="94">
        <v>0.80419768331351971</v>
      </c>
      <c r="F6" s="94">
        <v>0.75131618545105794</v>
      </c>
      <c r="G6" s="94">
        <v>0.69657535950813176</v>
      </c>
      <c r="U6" s="89"/>
      <c r="V6" s="93"/>
      <c r="W6" s="93"/>
    </row>
    <row r="7" spans="1:23">
      <c r="A7" s="38">
        <v>5</v>
      </c>
      <c r="B7" s="89" t="s">
        <v>59</v>
      </c>
      <c r="C7" s="94">
        <v>0.31391123303812468</v>
      </c>
      <c r="D7" s="94">
        <v>0.40061929964064524</v>
      </c>
      <c r="E7" s="94">
        <v>0.44291567209097177</v>
      </c>
      <c r="F7" s="94">
        <v>0.79848001010799352</v>
      </c>
      <c r="G7" s="94">
        <v>0.75879178562148775</v>
      </c>
      <c r="U7" s="89"/>
      <c r="V7" s="93"/>
      <c r="W7" s="93"/>
    </row>
    <row r="8" spans="1:23">
      <c r="A8" s="38">
        <v>3</v>
      </c>
      <c r="B8" s="89" t="s">
        <v>95</v>
      </c>
      <c r="C8" s="94">
        <v>0.98029463238525127</v>
      </c>
      <c r="D8" s="94">
        <v>0.95453323525788891</v>
      </c>
      <c r="E8" s="94">
        <v>0.94693198767430242</v>
      </c>
      <c r="F8" s="94">
        <v>0.94002511706121639</v>
      </c>
      <c r="G8" s="94">
        <v>0.9218246080287219</v>
      </c>
      <c r="U8" s="89"/>
      <c r="V8" s="93"/>
      <c r="W8" s="93"/>
    </row>
    <row r="9" spans="1:23">
      <c r="A9" s="38">
        <v>17</v>
      </c>
      <c r="B9" s="89" t="s">
        <v>65</v>
      </c>
      <c r="C9" s="94">
        <v>0.92873162415178689</v>
      </c>
      <c r="D9" s="94">
        <v>0.84986361571053504</v>
      </c>
      <c r="E9" s="94">
        <v>0.88183389197850381</v>
      </c>
      <c r="F9" s="94">
        <v>0.93567874151461705</v>
      </c>
      <c r="G9" s="94">
        <v>1.0665221131694009</v>
      </c>
      <c r="U9" s="89"/>
      <c r="V9" s="93"/>
      <c r="W9" s="93"/>
    </row>
    <row r="10" spans="1:23">
      <c r="A10" s="38">
        <v>10</v>
      </c>
      <c r="B10" s="89" t="s">
        <v>148</v>
      </c>
      <c r="C10" s="94">
        <v>1.3143568139915092</v>
      </c>
      <c r="D10" s="94">
        <v>1.0163412955447155</v>
      </c>
      <c r="E10" s="94">
        <v>1.2470782656923043</v>
      </c>
      <c r="F10" s="94">
        <v>1.1749170790880297</v>
      </c>
      <c r="G10" s="94">
        <v>1.2198627779371387</v>
      </c>
      <c r="U10" s="89"/>
      <c r="V10" s="93"/>
      <c r="W10" s="93"/>
    </row>
    <row r="11" spans="1:23">
      <c r="A11" s="38">
        <v>8</v>
      </c>
      <c r="B11" s="89" t="s">
        <v>13</v>
      </c>
      <c r="C11" s="94">
        <v>1.0806480374691834</v>
      </c>
      <c r="D11" s="94">
        <v>1.1916815444443452</v>
      </c>
      <c r="E11" s="94">
        <v>1.2242544624469711</v>
      </c>
      <c r="F11" s="94">
        <v>1.294855940376046</v>
      </c>
      <c r="G11" s="94">
        <v>1.2935891366978252</v>
      </c>
      <c r="U11" s="89"/>
      <c r="V11" s="93"/>
      <c r="W11" s="93"/>
    </row>
    <row r="12" spans="1:23">
      <c r="A12" s="38">
        <v>7</v>
      </c>
      <c r="B12" s="89" t="s">
        <v>15</v>
      </c>
      <c r="C12" s="94">
        <v>1.307036384996787</v>
      </c>
      <c r="D12" s="94">
        <v>1.3507367117409603</v>
      </c>
      <c r="E12" s="94">
        <v>1.2541059076977656</v>
      </c>
      <c r="F12" s="94">
        <v>1.2773647798630039</v>
      </c>
      <c r="G12" s="94">
        <v>1.3506103000992518</v>
      </c>
      <c r="U12" s="89"/>
      <c r="V12" s="93"/>
      <c r="W12" s="93"/>
    </row>
    <row r="13" spans="1:23">
      <c r="A13" s="38">
        <v>11</v>
      </c>
      <c r="B13" s="89" t="s">
        <v>14</v>
      </c>
      <c r="C13" s="94">
        <v>1.1617004133778044</v>
      </c>
      <c r="D13" s="94">
        <v>1.2983747016380121</v>
      </c>
      <c r="E13" s="94">
        <v>1.1915983518341404</v>
      </c>
      <c r="F13" s="94">
        <v>1.3408512724488926</v>
      </c>
      <c r="G13" s="94">
        <v>1.4134143144494891</v>
      </c>
      <c r="U13" s="89"/>
      <c r="V13" s="93"/>
      <c r="W13" s="93"/>
    </row>
    <row r="14" spans="1:23">
      <c r="A14" s="38">
        <v>9</v>
      </c>
      <c r="B14" s="89" t="s">
        <v>96</v>
      </c>
      <c r="C14" s="94">
        <v>1.1518860878026524</v>
      </c>
      <c r="D14" s="94">
        <v>1.316780127406239</v>
      </c>
      <c r="E14" s="94">
        <v>1.3584393609865537</v>
      </c>
      <c r="F14" s="94">
        <v>1.2938097650233265</v>
      </c>
      <c r="G14" s="94">
        <v>1.4150169549194744</v>
      </c>
      <c r="U14" s="89"/>
      <c r="V14" s="93"/>
      <c r="W14" s="93"/>
    </row>
    <row r="15" spans="1:23">
      <c r="A15" s="38">
        <v>13</v>
      </c>
      <c r="B15" s="89" t="s">
        <v>60</v>
      </c>
      <c r="C15" s="94">
        <v>1.4409252088022462</v>
      </c>
      <c r="D15" s="94">
        <v>1.4453937889954545</v>
      </c>
      <c r="E15" s="94">
        <v>1.4203387459789385</v>
      </c>
      <c r="F15" s="94">
        <v>1.3386451760070914</v>
      </c>
      <c r="G15" s="94">
        <v>1.4166519031408384</v>
      </c>
      <c r="U15" s="89"/>
      <c r="V15" s="93"/>
      <c r="W15" s="93"/>
    </row>
    <row r="16" spans="1:23">
      <c r="A16" s="38">
        <v>14</v>
      </c>
      <c r="B16" s="89" t="s">
        <v>147</v>
      </c>
      <c r="C16" s="94">
        <v>1.8555204853682825</v>
      </c>
      <c r="D16" s="94">
        <v>2.0411485252854775</v>
      </c>
      <c r="E16" s="94">
        <v>1.994504746293615</v>
      </c>
      <c r="F16" s="94">
        <v>1.7082652705797978</v>
      </c>
      <c r="G16" s="94">
        <v>1.7204086081523242</v>
      </c>
      <c r="U16" s="89"/>
      <c r="V16" s="93"/>
      <c r="W16" s="93"/>
    </row>
    <row r="17" spans="1:23">
      <c r="A17" s="38">
        <v>16</v>
      </c>
      <c r="B17" s="89" t="s">
        <v>64</v>
      </c>
      <c r="C17" s="94">
        <v>1.7246461423207529</v>
      </c>
      <c r="D17" s="94">
        <v>1.8874750777460354</v>
      </c>
      <c r="E17" s="94">
        <v>1.8974166539768689</v>
      </c>
      <c r="F17" s="94">
        <v>1.7626436503878442</v>
      </c>
      <c r="G17" s="94">
        <v>1.7450780077172103</v>
      </c>
      <c r="U17" s="89"/>
      <c r="V17" s="93"/>
      <c r="W17" s="93"/>
    </row>
    <row r="18" spans="1:23">
      <c r="A18" s="38">
        <v>12</v>
      </c>
      <c r="B18" s="89" t="s">
        <v>16</v>
      </c>
      <c r="C18" s="94">
        <v>2.1151517209778823</v>
      </c>
      <c r="D18" s="94">
        <v>2.0089327451251382</v>
      </c>
      <c r="E18" s="94">
        <v>2.0142447690389842</v>
      </c>
      <c r="F18" s="94">
        <v>1.9232241404648278</v>
      </c>
      <c r="G18" s="94">
        <v>1.9744190963093031</v>
      </c>
      <c r="U18" s="89"/>
      <c r="V18" s="93"/>
      <c r="W18" s="93"/>
    </row>
    <row r="19" spans="1:23">
      <c r="A19" s="38">
        <v>15</v>
      </c>
      <c r="B19" s="89" t="s">
        <v>63</v>
      </c>
      <c r="C19" s="94">
        <v>2.3269321238147467</v>
      </c>
      <c r="D19" s="94">
        <v>2.3092305066546528</v>
      </c>
      <c r="E19" s="94">
        <v>2.3357193696609455</v>
      </c>
      <c r="F19" s="94">
        <v>2.0939258943949799</v>
      </c>
      <c r="G19" s="94">
        <v>2.1968012454008705</v>
      </c>
      <c r="U19" s="89"/>
      <c r="V19" s="93"/>
      <c r="W19" s="93"/>
    </row>
    <row r="28" spans="1:23">
      <c r="C28" s="56">
        <v>2008</v>
      </c>
      <c r="D28" s="56">
        <v>2009</v>
      </c>
      <c r="E28" s="56">
        <v>2010</v>
      </c>
      <c r="F28" s="56">
        <v>2011</v>
      </c>
      <c r="G28" s="56">
        <v>2012</v>
      </c>
    </row>
    <row r="29" spans="1:23">
      <c r="A29" s="38">
        <v>21</v>
      </c>
      <c r="B29" s="38" t="s">
        <v>159</v>
      </c>
      <c r="C29" s="93">
        <v>0.32478584932309157</v>
      </c>
      <c r="D29" s="93">
        <v>0.32147316158797379</v>
      </c>
      <c r="E29" s="93">
        <v>0.31086949554211601</v>
      </c>
      <c r="F29" s="93">
        <v>0.31339147898223901</v>
      </c>
      <c r="G29" s="93">
        <v>0.29040566416734426</v>
      </c>
    </row>
    <row r="30" spans="1:23">
      <c r="A30" s="38">
        <v>20</v>
      </c>
      <c r="B30" s="38" t="s">
        <v>55</v>
      </c>
      <c r="C30" s="93">
        <v>0.57323527727612933</v>
      </c>
      <c r="D30" s="93">
        <v>1.090688260692827</v>
      </c>
      <c r="E30" s="93">
        <v>0.94844825647222664</v>
      </c>
      <c r="F30" s="93">
        <v>0.35783539600801384</v>
      </c>
      <c r="G30" s="93">
        <v>0.30062852037612348</v>
      </c>
    </row>
    <row r="31" spans="1:23">
      <c r="A31" s="38">
        <v>14</v>
      </c>
      <c r="B31" s="38" t="s">
        <v>155</v>
      </c>
      <c r="C31" s="93">
        <v>0.27751410985997327</v>
      </c>
      <c r="D31" s="93">
        <v>0.30497633703501142</v>
      </c>
      <c r="E31" s="93">
        <v>0.35774134428522553</v>
      </c>
      <c r="F31" s="93">
        <v>0.32510269190258029</v>
      </c>
      <c r="G31" s="93">
        <v>0.31410963343069165</v>
      </c>
    </row>
    <row r="32" spans="1:23">
      <c r="A32" s="38">
        <v>15</v>
      </c>
      <c r="B32" s="38" t="s">
        <v>81</v>
      </c>
      <c r="C32" s="93">
        <v>0.38383816336205406</v>
      </c>
      <c r="D32" s="93">
        <v>0.36701137027251829</v>
      </c>
      <c r="E32" s="93">
        <v>0.2949211759801641</v>
      </c>
      <c r="F32" s="93">
        <v>0.46682226861517068</v>
      </c>
      <c r="G32" s="93">
        <v>0.3170193693369911</v>
      </c>
    </row>
    <row r="33" spans="1:7">
      <c r="A33" s="38">
        <v>17</v>
      </c>
      <c r="B33" s="38" t="s">
        <v>93</v>
      </c>
      <c r="C33" s="93">
        <v>0.86613647833934282</v>
      </c>
      <c r="D33" s="93">
        <v>0.69320638638470311</v>
      </c>
      <c r="E33" s="93">
        <v>0.60463425580909058</v>
      </c>
      <c r="F33" s="93">
        <v>0.44650657408734173</v>
      </c>
      <c r="G33" s="93">
        <v>0.38780419720956255</v>
      </c>
    </row>
    <row r="34" spans="1:7">
      <c r="A34" s="38">
        <v>7</v>
      </c>
      <c r="B34" s="38" t="s">
        <v>151</v>
      </c>
      <c r="C34" s="93">
        <v>0.51114338376319901</v>
      </c>
      <c r="D34" s="93">
        <v>0.43868194644160602</v>
      </c>
      <c r="E34" s="93">
        <v>0.48095608170177362</v>
      </c>
      <c r="F34" s="93">
        <v>0.46114899946635024</v>
      </c>
      <c r="G34" s="93">
        <v>0.49424330842613945</v>
      </c>
    </row>
    <row r="35" spans="1:7">
      <c r="A35" s="38">
        <v>22</v>
      </c>
      <c r="B35" s="38" t="s">
        <v>57</v>
      </c>
      <c r="C35" s="93">
        <v>0.46974853649919018</v>
      </c>
      <c r="D35" s="93">
        <v>0.40988512996003335</v>
      </c>
      <c r="E35" s="93">
        <v>0.47231930839403913</v>
      </c>
      <c r="F35" s="93">
        <v>0.49522135206373935</v>
      </c>
      <c r="G35" s="93">
        <v>0.49754420916953512</v>
      </c>
    </row>
    <row r="36" spans="1:7">
      <c r="A36" s="38">
        <v>1</v>
      </c>
      <c r="B36" s="38" t="s">
        <v>40</v>
      </c>
      <c r="C36" s="93">
        <v>0.53760549094410592</v>
      </c>
      <c r="D36" s="93">
        <v>0.54665723157484081</v>
      </c>
      <c r="E36" s="93">
        <v>0.54195004466061991</v>
      </c>
      <c r="F36" s="93">
        <v>0.56544790930396904</v>
      </c>
      <c r="G36" s="93">
        <v>0.55755648247635092</v>
      </c>
    </row>
    <row r="37" spans="1:7">
      <c r="A37" s="38">
        <v>10</v>
      </c>
      <c r="B37" s="38" t="s">
        <v>160</v>
      </c>
      <c r="C37" s="93">
        <v>1.1626236906196643</v>
      </c>
      <c r="D37" s="93">
        <v>0.68692104395740039</v>
      </c>
      <c r="E37" s="93">
        <v>0.76411664704713211</v>
      </c>
      <c r="F37" s="93">
        <v>0.60446964965283467</v>
      </c>
      <c r="G37" s="93">
        <v>0.73059828073614907</v>
      </c>
    </row>
    <row r="38" spans="1:7">
      <c r="A38" s="38">
        <v>8</v>
      </c>
      <c r="B38" s="38" t="s">
        <v>45</v>
      </c>
      <c r="C38" s="93">
        <v>0.93352598394778719</v>
      </c>
      <c r="D38" s="93">
        <v>0.96829291679696627</v>
      </c>
      <c r="E38" s="93">
        <v>0.93278611364282837</v>
      </c>
      <c r="F38" s="93">
        <v>0.82802533202172712</v>
      </c>
      <c r="G38" s="93">
        <v>0.85334600500769453</v>
      </c>
    </row>
    <row r="39" spans="1:7">
      <c r="A39" s="38">
        <v>4</v>
      </c>
      <c r="B39" s="38" t="s">
        <v>34</v>
      </c>
      <c r="C39" s="93">
        <v>0.9020500891601726</v>
      </c>
      <c r="D39" s="93">
        <v>0.91039310581567379</v>
      </c>
      <c r="E39" s="93">
        <v>0.88134863179297618</v>
      </c>
      <c r="F39" s="93">
        <v>0.94294489914803781</v>
      </c>
      <c r="G39" s="93">
        <v>0.98147064043846721</v>
      </c>
    </row>
    <row r="40" spans="1:7">
      <c r="A40" s="38">
        <v>16</v>
      </c>
      <c r="B40" s="38" t="s">
        <v>156</v>
      </c>
      <c r="C40" s="93">
        <v>1.0230184127281212</v>
      </c>
      <c r="D40" s="93">
        <v>1.0465858762954505</v>
      </c>
      <c r="E40" s="93">
        <v>1.0783895733950675</v>
      </c>
      <c r="F40" s="93">
        <v>0.98834270922231593</v>
      </c>
      <c r="G40" s="93">
        <v>1.0553576785133045</v>
      </c>
    </row>
    <row r="41" spans="1:7">
      <c r="A41" s="38">
        <v>19</v>
      </c>
      <c r="B41" s="38" t="s">
        <v>158</v>
      </c>
      <c r="C41" s="93">
        <v>1.1465860945762245</v>
      </c>
      <c r="D41" s="93">
        <v>1.0132477268150237</v>
      </c>
      <c r="E41" s="93">
        <v>1.0339106815260302</v>
      </c>
      <c r="F41" s="93">
        <v>1.337513101606806</v>
      </c>
      <c r="G41" s="93">
        <v>1.0864822388050333</v>
      </c>
    </row>
    <row r="42" spans="1:7">
      <c r="A42" s="38">
        <v>12</v>
      </c>
      <c r="B42" s="38" t="s">
        <v>153</v>
      </c>
      <c r="C42" s="93">
        <v>1.110934905868141</v>
      </c>
      <c r="D42" s="93">
        <v>1.1136281962443912</v>
      </c>
      <c r="E42" s="93">
        <v>1.0933544713751464</v>
      </c>
      <c r="F42" s="93">
        <v>1.1265942217570202</v>
      </c>
      <c r="G42" s="93">
        <v>1.1281016198221729</v>
      </c>
    </row>
    <row r="43" spans="1:7">
      <c r="A43" s="38">
        <v>11</v>
      </c>
      <c r="B43" s="38" t="s">
        <v>152</v>
      </c>
      <c r="C43" s="93">
        <v>1.209856302989579</v>
      </c>
      <c r="D43" s="93">
        <v>1.1788454934461503</v>
      </c>
      <c r="E43" s="93">
        <v>1.2391510592598594</v>
      </c>
      <c r="F43" s="93">
        <v>1.1455264139343175</v>
      </c>
      <c r="G43" s="93">
        <v>1.1686393527791421</v>
      </c>
    </row>
    <row r="44" spans="1:7">
      <c r="A44" s="38">
        <v>5</v>
      </c>
      <c r="B44" s="38" t="s">
        <v>42</v>
      </c>
      <c r="C44" s="93">
        <v>1.3763538703714882</v>
      </c>
      <c r="D44" s="93">
        <v>1.2939749007360095</v>
      </c>
      <c r="E44" s="93">
        <v>1.2284802114363891</v>
      </c>
      <c r="F44" s="93">
        <v>1.2148838449145929</v>
      </c>
      <c r="G44" s="93">
        <v>1.1769028574845914</v>
      </c>
    </row>
    <row r="45" spans="1:7">
      <c r="A45" s="38">
        <v>6</v>
      </c>
      <c r="B45" s="38" t="s">
        <v>150</v>
      </c>
      <c r="C45" s="93">
        <v>1.2978412244064026</v>
      </c>
      <c r="D45" s="93">
        <v>1.2631030455463799</v>
      </c>
      <c r="E45" s="93">
        <v>1.2691542747722464</v>
      </c>
      <c r="F45" s="93">
        <v>1.2684314842152413</v>
      </c>
      <c r="G45" s="93">
        <v>1.2261402850913468</v>
      </c>
    </row>
    <row r="46" spans="1:7">
      <c r="A46" s="38">
        <v>2</v>
      </c>
      <c r="B46" s="38" t="s">
        <v>41</v>
      </c>
      <c r="C46" s="93">
        <v>1.1268664304736662</v>
      </c>
      <c r="D46" s="93">
        <v>1.3291329093587354</v>
      </c>
      <c r="E46" s="93">
        <v>1.5011222139156666</v>
      </c>
      <c r="F46" s="93">
        <v>1.4303933241907694</v>
      </c>
      <c r="G46" s="93">
        <v>1.2730681403059729</v>
      </c>
    </row>
    <row r="47" spans="1:7">
      <c r="A47" s="38">
        <v>18</v>
      </c>
      <c r="B47" s="38" t="s">
        <v>157</v>
      </c>
      <c r="C47" s="93">
        <v>1.2456042818425681</v>
      </c>
      <c r="D47" s="93">
        <v>1.1878841158305571</v>
      </c>
      <c r="E47" s="93">
        <v>1.1196511292353941</v>
      </c>
      <c r="F47" s="93">
        <v>1.3707803445050202</v>
      </c>
      <c r="G47" s="93">
        <v>1.3347671145395401</v>
      </c>
    </row>
    <row r="48" spans="1:7">
      <c r="A48" s="38">
        <v>13</v>
      </c>
      <c r="B48" s="38" t="s">
        <v>154</v>
      </c>
      <c r="C48" s="93">
        <v>1.537868849692954</v>
      </c>
      <c r="D48" s="93">
        <v>1.4879480589604512</v>
      </c>
      <c r="E48" s="93">
        <v>1.4134769566092948</v>
      </c>
      <c r="F48" s="93">
        <v>1.4235291852302139</v>
      </c>
      <c r="G48" s="93">
        <v>1.3917630769378035</v>
      </c>
    </row>
    <row r="49" spans="1:7">
      <c r="A49" s="38">
        <v>3</v>
      </c>
      <c r="B49" s="38" t="s">
        <v>149</v>
      </c>
      <c r="C49" s="93">
        <v>1.6810587470436045</v>
      </c>
      <c r="D49" s="93">
        <v>1.7386268064481467</v>
      </c>
      <c r="E49" s="93">
        <v>1.6473212754431106</v>
      </c>
      <c r="F49" s="93">
        <v>1.5734636817113761</v>
      </c>
      <c r="G49" s="93">
        <v>1.5780452932457134</v>
      </c>
    </row>
    <row r="50" spans="1:7">
      <c r="A50" s="38">
        <v>9</v>
      </c>
      <c r="B50" s="38" t="s">
        <v>46</v>
      </c>
      <c r="C50" s="93">
        <v>1.7246420487894849</v>
      </c>
      <c r="D50" s="93">
        <v>1.7458732521268763</v>
      </c>
      <c r="E50" s="93">
        <v>1.7594506454809564</v>
      </c>
      <c r="F50" s="93">
        <v>1.7288883036943727</v>
      </c>
      <c r="G50" s="93">
        <v>1.7597417639462605</v>
      </c>
    </row>
    <row r="51" spans="1:7">
      <c r="C51" s="93"/>
      <c r="D51" s="93"/>
      <c r="E51" s="93"/>
      <c r="F51" s="93"/>
      <c r="G51" s="93"/>
    </row>
    <row r="52" spans="1:7">
      <c r="C52" s="93"/>
      <c r="D52" s="93"/>
      <c r="E52" s="93"/>
      <c r="F52" s="93"/>
      <c r="G52" s="93"/>
    </row>
  </sheetData>
  <sortState ref="A29:G50">
    <sortCondition ref="G29:G5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GTGT</vt:lpstr>
      <vt:lpstr>GTSX CN</vt:lpstr>
      <vt:lpstr>LQ-Data</vt:lpstr>
      <vt:lpstr>LQ-Chart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 Thien Anh Tuan</dc:creator>
  <cp:lastModifiedBy>hoatm</cp:lastModifiedBy>
  <dcterms:created xsi:type="dcterms:W3CDTF">2013-11-06T06:28:11Z</dcterms:created>
  <dcterms:modified xsi:type="dcterms:W3CDTF">2015-03-20T06:55:00Z</dcterms:modified>
</cp:coreProperties>
</file>